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645" windowWidth="14805" windowHeight="7470" activeTab="4"/>
  </bookViews>
  <sheets>
    <sheet name="Приложение 1" sheetId="6" r:id="rId1"/>
    <sheet name="Приложение 2" sheetId="11" r:id="rId2"/>
    <sheet name="Приложение 3" sheetId="12" r:id="rId3"/>
    <sheet name="Приложение 4" sheetId="14" r:id="rId4"/>
    <sheet name="Приложение 5" sheetId="16" r:id="rId5"/>
  </sheets>
  <definedNames>
    <definedName name="_xlnm._FilterDatabase" localSheetId="2" hidden="1">'Приложение 3'!$A$4:$I$4</definedName>
    <definedName name="_xlnm.Print_Area" localSheetId="0">'Приложение 1'!$A$1:$E$175</definedName>
    <definedName name="_xlnm.Print_Area" localSheetId="1">'Приложение 2'!$A$1:$H$580</definedName>
    <definedName name="_xlnm.Print_Area" localSheetId="2">'Приложение 3'!$A$1:$I$714</definedName>
    <definedName name="_xlnm.Print_Area" localSheetId="3">'Приложение 4'!$A$1:$J$38</definedName>
  </definedNames>
  <calcPr calcId="145621"/>
</workbook>
</file>

<file path=xl/calcChain.xml><?xml version="1.0" encoding="utf-8"?>
<calcChain xmlns="http://schemas.openxmlformats.org/spreadsheetml/2006/main">
  <c r="J20" i="14" l="1"/>
  <c r="J16" i="14"/>
  <c r="I20" i="14"/>
  <c r="I16" i="14"/>
  <c r="H20" i="14"/>
  <c r="H16" i="14"/>
  <c r="F132" i="6"/>
  <c r="F119" i="6"/>
  <c r="F130" i="6"/>
  <c r="C56" i="6" l="1"/>
  <c r="D40" i="6"/>
  <c r="E40" i="6"/>
  <c r="C40" i="6"/>
  <c r="D140" i="6"/>
  <c r="C59" i="6"/>
  <c r="D59" i="6"/>
  <c r="E59" i="6"/>
  <c r="M21" i="16"/>
  <c r="M17" i="16"/>
  <c r="L17" i="16"/>
  <c r="L16" i="16" s="1"/>
  <c r="K17" i="16"/>
  <c r="K16" i="16" s="1"/>
  <c r="M14" i="16"/>
  <c r="L14" i="16"/>
  <c r="K14" i="16"/>
  <c r="M13" i="16"/>
  <c r="M10" i="16" s="1"/>
  <c r="K11" i="16"/>
  <c r="K10" i="16" s="1"/>
  <c r="K9" i="16" s="1"/>
  <c r="K8" i="16" s="1"/>
  <c r="L10" i="16"/>
  <c r="L9" i="16" s="1"/>
  <c r="M9" i="16" l="1"/>
  <c r="M8" i="16" s="1"/>
  <c r="M16" i="16"/>
  <c r="L8" i="16"/>
  <c r="D81" i="6" l="1"/>
  <c r="E81" i="6"/>
  <c r="C81" i="6"/>
  <c r="H7" i="6"/>
  <c r="G7" i="6"/>
  <c r="D83" i="6" l="1"/>
  <c r="E83" i="6"/>
  <c r="C169" i="6" l="1"/>
  <c r="C83" i="6"/>
  <c r="C32" i="6"/>
  <c r="G119" i="6" l="1"/>
  <c r="H119" i="6"/>
  <c r="F7" i="6" l="1"/>
  <c r="H19" i="14" l="1"/>
  <c r="H18" i="14" s="1"/>
  <c r="H17" i="14" s="1"/>
  <c r="J24" i="14"/>
  <c r="J22" i="14"/>
  <c r="I30" i="14"/>
  <c r="J30" i="14"/>
  <c r="H30" i="14"/>
  <c r="H27" i="14"/>
  <c r="I27" i="14"/>
  <c r="J27" i="14"/>
  <c r="I22" i="14"/>
  <c r="I24" i="14"/>
  <c r="H24" i="14"/>
  <c r="H22" i="14"/>
  <c r="J26" i="14" l="1"/>
  <c r="I26" i="14"/>
  <c r="H26" i="14"/>
  <c r="J15" i="14"/>
  <c r="J14" i="14" s="1"/>
  <c r="J13" i="14" s="1"/>
  <c r="J19" i="14"/>
  <c r="J18" i="14" s="1"/>
  <c r="J17" i="14" s="1"/>
  <c r="I19" i="14"/>
  <c r="I18" i="14" s="1"/>
  <c r="I17" i="14" s="1"/>
  <c r="I21" i="14"/>
  <c r="I15" i="14"/>
  <c r="I14" i="14" s="1"/>
  <c r="I13" i="14" s="1"/>
  <c r="H21" i="14"/>
  <c r="H15" i="14"/>
  <c r="H14" i="14" s="1"/>
  <c r="H13" i="14" s="1"/>
  <c r="H12" i="14" s="1"/>
  <c r="J21" i="14"/>
  <c r="J12" i="14" l="1"/>
  <c r="J38" i="14" s="1"/>
  <c r="I12" i="14"/>
  <c r="I38" i="14" s="1"/>
  <c r="H38" i="14"/>
  <c r="J11" i="14"/>
  <c r="J10" i="14" s="1"/>
  <c r="I11" i="14"/>
  <c r="I10" i="14" s="1"/>
  <c r="H11" i="14"/>
  <c r="H10" i="14" s="1"/>
  <c r="J9" i="14"/>
  <c r="J8" i="14" s="1"/>
  <c r="I9" i="14"/>
  <c r="I8" i="14" s="1"/>
  <c r="H9" i="14"/>
  <c r="H8" i="14" s="1"/>
  <c r="H7" i="14" s="1"/>
  <c r="J7" i="14" l="1"/>
  <c r="I7" i="14"/>
  <c r="F135" i="6" l="1"/>
  <c r="F136" i="6" s="1"/>
  <c r="D139" i="6"/>
  <c r="D138" i="6"/>
  <c r="G135" i="6" s="1"/>
  <c r="E132" i="6"/>
  <c r="D132" i="6"/>
  <c r="C132" i="6"/>
  <c r="H135" i="6" l="1"/>
  <c r="F8" i="6" l="1"/>
  <c r="G8" i="6"/>
  <c r="H8" i="6"/>
  <c r="A179" i="6" l="1"/>
  <c r="F131" i="6"/>
  <c r="F89" i="6"/>
  <c r="H89" i="6"/>
  <c r="E43" i="6"/>
  <c r="G89" i="6" l="1"/>
  <c r="C64" i="6"/>
  <c r="D64" i="6"/>
  <c r="E64" i="6"/>
  <c r="C165" i="6"/>
  <c r="D8" i="6" l="1"/>
  <c r="E8" i="6"/>
  <c r="C8" i="6"/>
  <c r="G136" i="6" l="1"/>
  <c r="H136" i="6"/>
  <c r="G131" i="6" l="1"/>
  <c r="G132" i="6" s="1"/>
  <c r="F152" i="6" l="1"/>
  <c r="F153" i="6" s="1"/>
  <c r="E165" i="6" l="1"/>
  <c r="D165" i="6"/>
  <c r="E163" i="6"/>
  <c r="D163" i="6"/>
  <c r="C163" i="6"/>
  <c r="H158" i="6"/>
  <c r="G158" i="6"/>
  <c r="F158" i="6"/>
  <c r="H152" i="6"/>
  <c r="H153" i="6" s="1"/>
  <c r="G152" i="6"/>
  <c r="G153" i="6" s="1"/>
  <c r="H131" i="6"/>
  <c r="H132" i="6" s="1"/>
  <c r="E177" i="6"/>
  <c r="E178" i="6" s="1"/>
  <c r="D177" i="6"/>
  <c r="D178" i="6" s="1"/>
  <c r="C177" i="6"/>
  <c r="C178" i="6" s="1"/>
  <c r="E86" i="6"/>
  <c r="D86" i="6"/>
  <c r="C86" i="6"/>
  <c r="E77" i="6"/>
  <c r="E76" i="6" s="1"/>
  <c r="D77" i="6"/>
  <c r="D76" i="6" s="1"/>
  <c r="C77" i="6"/>
  <c r="C76" i="6" s="1"/>
  <c r="E69" i="6"/>
  <c r="E68" i="6" s="1"/>
  <c r="D69" i="6"/>
  <c r="D68" i="6" s="1"/>
  <c r="C69" i="6"/>
  <c r="C68" i="6" s="1"/>
  <c r="H68" i="6"/>
  <c r="G68" i="6"/>
  <c r="F68" i="6"/>
  <c r="E66" i="6"/>
  <c r="D66" i="6"/>
  <c r="C66" i="6"/>
  <c r="E63" i="6"/>
  <c r="D63" i="6"/>
  <c r="C63" i="6"/>
  <c r="H61" i="6"/>
  <c r="G61" i="6"/>
  <c r="F61" i="6"/>
  <c r="E61" i="6"/>
  <c r="D61" i="6"/>
  <c r="C61" i="6"/>
  <c r="E57" i="6"/>
  <c r="D57" i="6"/>
  <c r="C57" i="6"/>
  <c r="H45" i="6"/>
  <c r="G45" i="6"/>
  <c r="F45" i="6"/>
  <c r="D43" i="6"/>
  <c r="C43" i="6"/>
  <c r="E41" i="6"/>
  <c r="D41" i="6"/>
  <c r="C41" i="6"/>
  <c r="H37" i="6"/>
  <c r="G37" i="6"/>
  <c r="F37" i="6"/>
  <c r="E37" i="6"/>
  <c r="D37" i="6"/>
  <c r="C37" i="6"/>
  <c r="E35" i="6"/>
  <c r="D35" i="6"/>
  <c r="C35" i="6"/>
  <c r="E32" i="6"/>
  <c r="D32" i="6"/>
  <c r="E30" i="6"/>
  <c r="D30" i="6"/>
  <c r="C30" i="6"/>
  <c r="E28" i="6"/>
  <c r="D28" i="6"/>
  <c r="C28" i="6"/>
  <c r="H25" i="6"/>
  <c r="G25" i="6"/>
  <c r="F25" i="6"/>
  <c r="E25" i="6"/>
  <c r="D25" i="6"/>
  <c r="C25" i="6"/>
  <c r="H15" i="6"/>
  <c r="G15" i="6"/>
  <c r="F15" i="6"/>
  <c r="E15" i="6"/>
  <c r="E14" i="6" s="1"/>
  <c r="D15" i="6"/>
  <c r="D14" i="6" s="1"/>
  <c r="C15" i="6"/>
  <c r="C14" i="6" s="1"/>
  <c r="E7" i="6"/>
  <c r="C7" i="6"/>
  <c r="D7" i="6"/>
  <c r="C24" i="6" l="1"/>
  <c r="D24" i="6"/>
  <c r="E24" i="6"/>
  <c r="G130" i="6"/>
  <c r="C34" i="6"/>
  <c r="F6" i="6" s="1"/>
  <c r="D34" i="6"/>
  <c r="E34" i="6"/>
  <c r="H6" i="6" s="1"/>
  <c r="G34" i="6"/>
  <c r="F34" i="6"/>
  <c r="G40" i="6"/>
  <c r="H40" i="6"/>
  <c r="C112" i="6"/>
  <c r="F111" i="6" s="1"/>
  <c r="F56" i="6"/>
  <c r="F40" i="6"/>
  <c r="G76" i="6"/>
  <c r="G80" i="6"/>
  <c r="G24" i="6"/>
  <c r="F24" i="6"/>
  <c r="H24" i="6"/>
  <c r="H56" i="6"/>
  <c r="H55" i="6"/>
  <c r="H130" i="6"/>
  <c r="H34" i="6"/>
  <c r="G56" i="6"/>
  <c r="F76" i="6"/>
  <c r="G55" i="6"/>
  <c r="F55" i="6"/>
  <c r="H80" i="6"/>
  <c r="F80" i="6"/>
  <c r="D112" i="6"/>
  <c r="G111" i="6" s="1"/>
  <c r="H76" i="6"/>
  <c r="E112" i="6"/>
  <c r="H111" i="6" s="1"/>
  <c r="M130" i="6"/>
  <c r="G6" i="6" l="1"/>
</calcChain>
</file>

<file path=xl/sharedStrings.xml><?xml version="1.0" encoding="utf-8"?>
<sst xmlns="http://schemas.openxmlformats.org/spreadsheetml/2006/main" count="6317" uniqueCount="1308">
  <si>
    <t>(рублей)</t>
  </si>
  <si>
    <t>Управление образования администрации городского округа Кинешма</t>
  </si>
  <si>
    <t>Финансовое управление администрации городского округа Кинешма</t>
  </si>
  <si>
    <t>954</t>
  </si>
  <si>
    <t>Комитет по физической культуре и спорту администрации городского округа Кинешма</t>
  </si>
  <si>
    <t>Администрация городского округа Кинешма</t>
  </si>
  <si>
    <t>961</t>
  </si>
  <si>
    <t>Комитет имущественных и земельных отношений администрации городского округа Кинешма</t>
  </si>
  <si>
    <t>965</t>
  </si>
  <si>
    <t>Код бюджетной классификации Российской Федерации</t>
  </si>
  <si>
    <t>Наименование доходов</t>
  </si>
  <si>
    <t>Сумма</t>
  </si>
  <si>
    <t>2023 год</t>
  </si>
  <si>
    <t xml:space="preserve"> 1 00 00000 00 0000 000</t>
  </si>
  <si>
    <t>НАЛОГОВЫЕ И НЕНАЛОГОВЫЕ ДОХОДЫ</t>
  </si>
  <si>
    <t xml:space="preserve"> 1 01 00000 00 0000 000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</si>
  <si>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</si>
  <si>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</si>
  <si>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</si>
  <si>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</si>
  <si>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</si>
  <si>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</si>
  <si>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</si>
  <si>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</si>
  <si>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</si>
  <si>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</si>
  <si>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</si>
  <si>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</si>
  <si>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</si>
  <si>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1 03 02232 01 0000 110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</si>
  <si>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</si>
  <si>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</si>
  <si>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1 03 02242 01 0000 110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</si>
  <si>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</si>
  <si>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</si>
  <si>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</si>
  <si>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1 03 02252 01 0000 110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</si>
  <si>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</si>
  <si>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</si>
  <si>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</si>
  <si>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1 03 02262 01 0000 110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</si>
  <si>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</si>
  <si>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 xml:space="preserve"> 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</si>
  <si>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</si>
  <si>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</si>
  <si>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</si>
  <si>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</si>
  <si>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</si>
  <si>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</si>
  <si>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</si>
  <si>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</si>
  <si>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</si>
  <si>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</si>
  <si>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</si>
  <si>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</si>
  <si>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</si>
  <si>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 1 06 00000 00 0000 000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</si>
  <si>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</si>
  <si>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</si>
  <si>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</si>
  <si>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</si>
  <si>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 xml:space="preserve">Земельный налог с организаций, обладающих земельным участком, расположенным в границах городских округов
</t>
  </si>
  <si>
    <t xml:space="preserve"> 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</si>
  <si>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</si>
  <si>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</si>
  <si>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</si>
  <si>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</si>
  <si>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</si>
  <si>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1 09 00000 00 0000 000</t>
  </si>
  <si>
    <t xml:space="preserve">ЗАДОЛЖЕННОСТЬ И ПЕРЕРАСЧЕТЫ ПО ОТМЕНЕННЫМ НАЛОГАМ, СБОРАМ И ИНЫМ ОБЯЗАТЕЛЬНЫМ ПЛАТЕЖАМ </t>
  </si>
  <si>
    <t>1 09 01000 00 0000 110</t>
  </si>
  <si>
    <t>Налог на прибыль организаций, зачислявшийся до 1 января 2005 года в местные бюджеты</t>
  </si>
  <si>
    <t>1 09 01020 04 0000 110</t>
  </si>
  <si>
    <t xml:space="preserve"> Налог на прибыль организаций, зачислявшийся до 1 января 2005 года в местные бюджеты, мобилизуемый на территориях городских округов</t>
  </si>
  <si>
    <t>1 09 04000 00 0000 110</t>
  </si>
  <si>
    <t>Налоги на имущество</t>
  </si>
  <si>
    <t>1 09 04010 02 2100 110</t>
  </si>
  <si>
    <t xml:space="preserve"> Налог на имущество предприятий</t>
  </si>
  <si>
    <t>1 09 04052 04 0000 110</t>
  </si>
  <si>
    <t>Земельный налог (по обязательствам, возникшим до 1 января 2006 года), мобилизуемый на территориях городских округов</t>
  </si>
  <si>
    <t>1 09 06000 02 0000 110</t>
  </si>
  <si>
    <t>Прочие налоги и сборы (по отмененным налогам и сборам субъектов Российской Федерации)</t>
  </si>
  <si>
    <t>1 09 06010 02 0000 110</t>
  </si>
  <si>
    <t>Налог с продаж</t>
  </si>
  <si>
    <t>1 09 07000 00 0000 110</t>
  </si>
  <si>
    <t>Прочие налоги и сборы (по отмененным местным налогам и сборам)</t>
  </si>
  <si>
    <t>1 09 07032 04 1000 110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</si>
  <si>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</si>
  <si>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</si>
  <si>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</si>
  <si>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</si>
  <si>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</si>
  <si>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</si>
  <si>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</si>
  <si>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</si>
  <si>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</si>
  <si>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</si>
  <si>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1 11 05300 00 0000 120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</si>
  <si>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</si>
  <si>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</si>
  <si>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</si>
  <si>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</si>
  <si>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</si>
  <si>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</si>
  <si>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</si>
  <si>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</si>
  <si>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</si>
  <si>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</si>
  <si>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</si>
  <si>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1 12 01010 01 0000 120</t>
  </si>
  <si>
    <t>Плата  за   выбросы   загрязняющих   веществ   в   атмосферный воздух стационарными объектами</t>
  </si>
  <si>
    <t>1 12 01020 01 0000 120</t>
  </si>
  <si>
    <t>Плата  за   выбросы   загрязняющих   веществ   в   атмосферный воздух передвижными объектами</t>
  </si>
  <si>
    <t>1 12 01030 01 0000 120</t>
  </si>
  <si>
    <t>Плата за сбросы загрязняющих  веществ  в  водные объекты</t>
  </si>
  <si>
    <t xml:space="preserve"> 1 12 01040 01 0000 120</t>
  </si>
  <si>
    <t>Плата за размещение отходов производства и потребления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</si>
  <si>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</si>
  <si>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размещение твердых коммунальных отходов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</si>
  <si>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</si>
  <si>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</si>
  <si>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</si>
  <si>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</si>
  <si>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ДОХОДЫ ОТ ПРОДАЖИ МАТЕРИАЛЬНЫХ И НЕМАТЕРИАЛЬНЫХ АКТИВОВ</t>
  </si>
  <si>
    <t>1 14 01000 00 0000 410</t>
  </si>
  <si>
    <t>Доходы от продажи квартир</t>
  </si>
  <si>
    <t>1 14 01040 04 0000 410</t>
  </si>
  <si>
    <t>Доходы от продажи квартир, находящихся в собственности городских округов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</si>
  <si>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</si>
  <si>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</si>
  <si>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</si>
  <si>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</si>
  <si>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</si>
  <si>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</si>
  <si>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ШТРАФЫ, САНКЦИИ, ВОЗМЕЩЕНИЕ УЩЕРБА</t>
  </si>
  <si>
    <t>1 16 01053 01 0000 140</t>
  </si>
  <si>
    <t>1 16 01073 01 0000 140</t>
  </si>
  <si>
    <t>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</si>
  <si>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</si>
  <si>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1 16 01123 01 0000 140</t>
  </si>
  <si>
    <t>1 16 01143 01 0000 140</t>
  </si>
  <si>
    <t>1 16 01153 01 0000 140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</si>
  <si>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</si>
  <si>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</si>
  <si>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1 16 01194 01 0000 140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</si>
  <si>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</si>
  <si>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1 16 01203 01 0000 140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</si>
  <si>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</si>
  <si>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</si>
  <si>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1 16 10123 01 0041 140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</si>
  <si>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действовавшим в 2019 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</si>
  <si>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</si>
  <si>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федеральный бюджет и бюджет муниципального образования по нормативам, действующим до 1 января 2020 года</t>
  </si>
  <si>
    <t>ПРОЧИЕ НЕНАЛОГОВЫЕ ДОХОДЫ</t>
  </si>
  <si>
    <t>Прочие неналоговые доходы</t>
  </si>
  <si>
    <t xml:space="preserve"> 1 17 05040 04 0001 180</t>
  </si>
  <si>
    <t>Плата по договорам на установку и эксплуатацию рекламной конструкции для учета прочих неналоговых доходов бюджетов городских округов</t>
  </si>
  <si>
    <t>Взносы от погашения ипотечных кредитов для учета прочих неналоговых доходов бюджетов городских округов</t>
  </si>
  <si>
    <t>Прочие неналоговые доходы бюджетов городских округов</t>
  </si>
  <si>
    <t xml:space="preserve"> 1 17 05040 04 0005 180</t>
  </si>
  <si>
    <t>Плата за право заключения договора на размещение нестационарного объекта для осуществления торговли и оказания услуг на территории городского округа Кинешма для учета прочих неналоговых доходов бюджетов городских округов</t>
  </si>
  <si>
    <t>Плата по договорам на размещение нестационарного объекта для осуществления торговли и оказания услуг на территории городского округа Кинешма для учета прочих неналоговых доходов бюджетов городских округов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</si>
  <si>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</si>
  <si>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</si>
  <si>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 </t>
  </si>
  <si>
    <t>2 02 15002 04 0000 150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</si>
  <si>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</si>
  <si>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</si>
  <si>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</si>
  <si>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</si>
  <si>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2 02 20216 04 0000 150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</si>
  <si>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</si>
  <si>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</si>
  <si>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</si>
  <si>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</si>
  <si>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</si>
  <si>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2 02 25210 04 0000 150</t>
  </si>
  <si>
    <t xml:space="preserve"> 2 02 25495 04 0000 150</t>
  </si>
  <si>
    <t>Субсидии бюджетам городских округов на реализацию федеральной целевой программы "Развитие физической культуры и спорта в Российской Федерации на 2016-2020 годы"</t>
  </si>
  <si>
    <t>Субсидии бюджетам городских округов на реализацию мероприятий по обеспечению жильем молодых семей</t>
  </si>
  <si>
    <t>2 02 25519 04 0000 150</t>
  </si>
  <si>
    <t>2 02 27384 04 0000 150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</si>
  <si>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</t>
  </si>
  <si>
    <t>Прочие субсидии бюджетам городских округов</t>
  </si>
  <si>
    <t>Субвенции бюджетам субъектов Российской Федерации и муниципальных образований</t>
  </si>
  <si>
    <t>Субвенции бюджетам городских округов на выполнение передаваемых полномочий субъектов Российской Федерации</t>
  </si>
  <si>
    <t>2 02 35082 04 0000 150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</si>
  <si>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</si>
  <si>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</si>
  <si>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2 02 39999 04 0000 150</t>
  </si>
  <si>
    <t>Прочие субвенции бюджетам городских округов</t>
  </si>
  <si>
    <t>2 02 40000 00 0000 150</t>
  </si>
  <si>
    <t>Иные межбюджетные трансферты</t>
  </si>
  <si>
    <t>2 02 45303 04 0000 150</t>
  </si>
  <si>
    <t>2 02 45424 04 0000 150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</si>
  <si>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</si>
  <si>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2 02 45453 04 0000 150</t>
  </si>
  <si>
    <t>Межбюджетные трансферты, передаваемые бюджетам городских округов на создание виртуальных концертных залов</t>
  </si>
  <si>
    <t>2 02 49999 04 0000 150</t>
  </si>
  <si>
    <t>Прочие межбюджетные трансферты, передаваемые бюджетам городских округов</t>
  </si>
  <si>
    <t>2 04 00000 00 0000 000</t>
  </si>
  <si>
    <t xml:space="preserve"> БЕЗВОЗМЕЗДНЫЕ   ПОСТУПЛЕНИЯ   ОТ
 НЕГОСУДАРСТВЕННЫХ ОРГАНИЗАЦИЙ</t>
  </si>
  <si>
    <t>2 04 04010 04 0000 150</t>
  </si>
  <si>
    <t xml:space="preserve"> Предоставление  негосударственными организациями
 грантов для получателей  средств
 бюджетов городских округов</t>
  </si>
  <si>
    <t>2 07 00000 00 0000 000</t>
  </si>
  <si>
    <t>ПРОЧИЕ БЕЗВОЗМЕЗДНЫЕ ПОСТУПЛЕНИЯ</t>
  </si>
  <si>
    <t>2 07 04050 04 0000 150</t>
  </si>
  <si>
    <t>Прочие безвозмездные поступления в бюджеты городских округов</t>
  </si>
  <si>
    <t>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</si>
  <si>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</si>
  <si>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2 08 04000 04 0000 150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</si>
  <si>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</si>
  <si>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</si>
  <si>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</si>
  <si>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2 19 25555 04 0000 150</t>
  </si>
  <si>
    <t>2 19 60010 04 0000 150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</si>
  <si>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</si>
  <si>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В С Е Г О:</t>
  </si>
  <si>
    <t>(Рублей)</t>
  </si>
  <si>
    <t xml:space="preserve">Сумма </t>
  </si>
  <si>
    <t>на 2023 год</t>
  </si>
  <si>
    <t>Земельный налог с физических лиц, обладающих земельным участком, расположенным в границах городских округов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</si>
  <si>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</si>
  <si>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1 16 07090 04 0000 140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</si>
  <si>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</si>
  <si>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1 16 10100 04 0000 140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</si>
  <si>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</si>
  <si>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2 02 25304 04 0000 150</t>
  </si>
  <si>
    <t>Субвенции бюджетам городских округов на проведение Всероссийской переписи населения 2020 года</t>
  </si>
  <si>
    <t xml:space="preserve"> 2 02 35469 04 0000 150</t>
  </si>
  <si>
    <t>Плата за право на заключение договора на установку и эксплуатацию рекламной конструкции для учета прочих неналоговых доходов бюджетов городских округов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</si>
  <si>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</si>
  <si>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2 02 25173 04 0000 150</t>
  </si>
  <si>
    <t>Субсидии бюджетам городских округов на создание детских технопарков «Кванториум»</t>
  </si>
  <si>
    <t>1 17 15020 04 0024 150</t>
  </si>
  <si>
    <t>1 17 15020 04 0025 150</t>
  </si>
  <si>
    <t>1 17 15020 04 0026 150</t>
  </si>
  <si>
    <t>1 17 15020 04 0027 150</t>
  </si>
  <si>
    <t>1 17 15020 04 0028 150</t>
  </si>
  <si>
    <t>1 17 15020 04 0029 150</t>
  </si>
  <si>
    <t>1 17 15020 04 0030 150</t>
  </si>
  <si>
    <t>1 17 15020 04 0031 150</t>
  </si>
  <si>
    <t>1 17 15020 04 0032 150</t>
  </si>
  <si>
    <t>1 17 15020 04 0000 150</t>
  </si>
  <si>
    <t>Инициативные платежи, зачисляемые в бюджеты городских округов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</si>
  <si>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</si>
  <si>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1 01 02080 01 0000 110</t>
  </si>
  <si>
    <t>1 16 01083 01 0000 140</t>
  </si>
  <si>
    <t>1 16 01093 01 0000 140</t>
  </si>
  <si>
    <t xml:space="preserve">        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</si>
  <si>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1 16 01103 01 0000 140</t>
  </si>
  <si>
    <t xml:space="preserve">        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</si>
  <si>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1 16 01173 01 0000 140</t>
  </si>
  <si>
    <t>на 2024 год</t>
  </si>
  <si>
    <t>2024 год</t>
  </si>
  <si>
    <t>1 16 01133 01 0000 140</t>
  </si>
  <si>
    <t>Погашение бюджетами городских округов кредитов от кредитных организаций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</si>
  <si>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</si>
  <si>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</si>
  <si>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бюджетные кредиты на пополнение остатков средств на счете бюджета городского округа Кинешма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</si>
  <si>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Федерации: бюджетные кредиты в целях покрытия временных кассовых разрывов, возникающих при исполнении бюджета городского округа Кинешма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</si>
  <si>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Федерации: бюджетные кредиты в целях покрытия временных кассовых разрывов, возникающих при исполнении бюджета городского округа Кинешма</t>
  </si>
  <si>
    <t>000 01 00 00 00 00 0000 000</t>
  </si>
  <si>
    <t>Код 
классификации</t>
  </si>
  <si>
    <t>Наименование</t>
  </si>
  <si>
    <t>954 01 02 00 00 00 0000 000</t>
  </si>
  <si>
    <t>Кредиты кредитных организаций в валюте Российской Федерации</t>
  </si>
  <si>
    <t>954 01 02 00 00 00 0000 700</t>
  </si>
  <si>
    <t>Получение кредитов от кредитных организаций в валюте Российской Федерации</t>
  </si>
  <si>
    <t>954 01 02 00 00 04 0000 710</t>
  </si>
  <si>
    <t>Получение  кредитов от кредитных организаций бюджетами городских округов в валюте Российской Федерации</t>
  </si>
  <si>
    <t>954 01 02 00 00 00 0000 810</t>
  </si>
  <si>
    <t>Погашение кредитов, полученных в валюте Российской Федерации от кредитных организаций</t>
  </si>
  <si>
    <t>954 01 02 00 00 04 0000 810</t>
  </si>
  <si>
    <t>954 01 05 00 00 00 0000 000</t>
  </si>
  <si>
    <t>Изменение остатков средств на счетах по учету средств бюджета</t>
  </si>
  <si>
    <t>954 01 05 00 00 00 0000 500</t>
  </si>
  <si>
    <t>Увеличение остатков средств бюджетов</t>
  </si>
  <si>
    <t>954 01 05 02 00 00 0000 500</t>
  </si>
  <si>
    <t>Увеличение прочих остатков средств бюджетов</t>
  </si>
  <si>
    <t>954 01 05 02 01 00 0000 510</t>
  </si>
  <si>
    <t>Увеличение прочих остатков денежных средств бюджетов</t>
  </si>
  <si>
    <t>954 01 05 02 01 04 0000  510</t>
  </si>
  <si>
    <t>954 01 05 00 00 00 0000 600</t>
  </si>
  <si>
    <t>Уменьшение остатков средств бюджетов</t>
  </si>
  <si>
    <t>954 01 05 02 00 00 0000 600</t>
  </si>
  <si>
    <t>Уменьшение прочих остатков средств бюджетов</t>
  </si>
  <si>
    <t>954 01 05 02 01 00 0000 610</t>
  </si>
  <si>
    <t>Уменьшение прочих остатков денежных средств бюджетов</t>
  </si>
  <si>
    <t>954 01 05 02 01 04 0000 610</t>
  </si>
  <si>
    <t>961 01 02 00 00 00 0000 000</t>
  </si>
  <si>
    <t>961 01 02 00 00 00 0000 700</t>
  </si>
  <si>
    <t>961 01 02 00 00 04 0000 710</t>
  </si>
  <si>
    <t>961 01 02 00 00 00 0000 810</t>
  </si>
  <si>
    <t>961 01 02 00 00 04 0000 810</t>
  </si>
  <si>
    <t>961 01 03 00 00 00 0000 000</t>
  </si>
  <si>
    <t xml:space="preserve">Бюджетные кредиты от других бюджетов бюджетной системы Российской Федерации
</t>
  </si>
  <si>
    <t>961 01 03 01 00 00 0000 700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</si>
  <si>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</si>
  <si>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961 01 03 01 00 04 0000 710</t>
  </si>
  <si>
    <t xml:space="preserve">бюджетных кредитов в целях покрытия временных кассовых разрывов, возникающих при исполнении бюджета городског округа Кинешма </t>
  </si>
  <si>
    <t>961 01 03 01 00 00 0000 800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</si>
  <si>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</si>
  <si>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>961 01 03 01 00 04 0000 810</t>
  </si>
  <si>
    <t>Итого источников финансирования дефицита бюджета</t>
  </si>
  <si>
    <t>Раздел</t>
  </si>
  <si>
    <t>Подраздел</t>
  </si>
  <si>
    <t>Целевая статья</t>
  </si>
  <si>
    <t>Вид расходов</t>
  </si>
  <si>
    <t>Бюджетные ассигнования 2023 год</t>
  </si>
  <si>
    <t>4100000000</t>
  </si>
  <si>
    <t>4110000000</t>
  </si>
  <si>
    <t>4110100000</t>
  </si>
  <si>
    <t>07</t>
  </si>
  <si>
    <t>01</t>
  </si>
  <si>
    <t xml:space="preserve">        Содержание имущества учреждения в рамках муниципального задания</t>
  </si>
  <si>
    <t>4110100020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</si>
  <si>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</si>
  <si>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</si>
  <si>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 xml:space="preserve">        Организация дошкольного образования и обеспечение функционирования муниципальных организаций</t>
  </si>
  <si>
    <t>4110100030</t>
  </si>
  <si>
    <t xml:space="preserve">        Присмотр и уход за детьми, в части питания детей образовательного учреждения</t>
  </si>
  <si>
    <t>4110100050</t>
  </si>
  <si>
    <t xml:space="preserve">        Обеспечение физической охраны организаций дошкольного образования</t>
  </si>
  <si>
    <t>4110100630</t>
  </si>
  <si>
    <t xml:space="preserve">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</t>
  </si>
  <si>
    <t>4110180100</t>
  </si>
  <si>
    <t xml:space="preserve">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</si>
  <si>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4110180170</t>
  </si>
  <si>
    <t>4130000000</t>
  </si>
  <si>
    <t>4130100000</t>
  </si>
  <si>
    <t>02</t>
  </si>
  <si>
    <t>4130100020</t>
  </si>
  <si>
    <t xml:space="preserve">        Организация общего образования и обеспечение функционирования муниципальных  общеобразовательных организаций</t>
  </si>
  <si>
    <t>4130100040</t>
  </si>
  <si>
    <t xml:space="preserve">        Обеспечение физической охраны общеобразовательных организаций</t>
  </si>
  <si>
    <t>4130111600</t>
  </si>
  <si>
    <t>4130153031</t>
  </si>
  <si>
    <t xml:space="preserve">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</si>
  <si>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4130180150</t>
  </si>
  <si>
    <t>4130180160</t>
  </si>
  <si>
    <t>4140000000</t>
  </si>
  <si>
    <t>4140100000</t>
  </si>
  <si>
    <t>03</t>
  </si>
  <si>
    <t>4140100020</t>
  </si>
  <si>
    <t xml:space="preserve">        Организация дополнительного образования и обеспечение функционирования муниципальных организаций в сфере образования</t>
  </si>
  <si>
    <t>4140100060</t>
  </si>
  <si>
    <t xml:space="preserve">        Организация дополнительного образования и обеспечение функционирования муниципальных организаций в области физической культуры и спорта</t>
  </si>
  <si>
    <t>4140100070</t>
  </si>
  <si>
    <t xml:space="preserve">        Организация дополнительного образования и обеспечение функционирования муниципальных организаций в сфере культуры и искусства</t>
  </si>
  <si>
    <t>4140100080</t>
  </si>
  <si>
    <t xml:space="preserve">        Организация и проведение спортивных мероприятий в рамках муниципального задания</t>
  </si>
  <si>
    <t>4140100620</t>
  </si>
  <si>
    <t>4140200000</t>
  </si>
  <si>
    <t xml:space="preserve">        Поэтапное доведение средней заработной платы педагогическим работникам иных муниципальных организаций дополнительного образования детей городского округа Кинешма до средней заработной платы учителей в Ивановской области</t>
  </si>
  <si>
    <t>41402S1420</t>
  </si>
  <si>
    <t xml:space="preserve">       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городского округа Кинешма до средней заработной платы учителей в Ивановской области</t>
  </si>
  <si>
    <t>41402S1430</t>
  </si>
  <si>
    <t xml:space="preserve">        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</t>
  </si>
  <si>
    <t>41402S1440</t>
  </si>
  <si>
    <t>4160000000</t>
  </si>
  <si>
    <t>4160100000</t>
  </si>
  <si>
    <t>09</t>
  </si>
  <si>
    <t xml:space="preserve">        Обеспечение деятельности централизованных бухгалтерий по осуществлению бухгалтерского обслуживания</t>
  </si>
  <si>
    <t>4160100090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</si>
  <si>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</si>
  <si>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</si>
  <si>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</si>
  <si>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</si>
  <si>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Обеспечение деятельности муниципального учреждения "Информационно-методический центр"</t>
  </si>
  <si>
    <t>4160100100</t>
  </si>
  <si>
    <t>4160200000</t>
  </si>
  <si>
    <t xml:space="preserve">        Обеспечение деятельности отраслевых (функциональных) органов администрации городского округа Кинешма</t>
  </si>
  <si>
    <t>4160200360</t>
  </si>
  <si>
    <t xml:space="preserve">          Иные бюджетные ассигнования</t>
  </si>
  <si>
    <t>800</t>
  </si>
  <si>
    <t>4170000000</t>
  </si>
  <si>
    <t>4170200000</t>
  </si>
  <si>
    <t xml:space="preserve">        Укрепление материально-технической базы муниципальных учреждений городского округа Кинешма</t>
  </si>
  <si>
    <t>4170210030</t>
  </si>
  <si>
    <t xml:space="preserve">        Обеспечение пожарной безопасности муниципальных образовательных организаций</t>
  </si>
  <si>
    <t>4170210290</t>
  </si>
  <si>
    <t>4170300000</t>
  </si>
  <si>
    <t xml:space="preserve">        Мероприятия в рамках подготовки и участия во Всероссийской олимпиаде школьников</t>
  </si>
  <si>
    <t>4170310600</t>
  </si>
  <si>
    <t xml:space="preserve">        Поддержка кадетских классов в общеобразовательных организациях городского округа Кинешма</t>
  </si>
  <si>
    <t>4170340060</t>
  </si>
  <si>
    <t xml:space="preserve">        Мероприятия в рамках подготовки и участия в Спартакиаде школьников</t>
  </si>
  <si>
    <t>4170310380</t>
  </si>
  <si>
    <t xml:space="preserve">        Участие футбольных команд городского округа Кинешма в областных и городских Первенствах и Чемпионатах по футболу</t>
  </si>
  <si>
    <t xml:space="preserve">        Поддержка способных и талантливых детей</t>
  </si>
  <si>
    <t>4170340050</t>
  </si>
  <si>
    <t>4170400000</t>
  </si>
  <si>
    <t xml:space="preserve">        Организация питания обучающихся с ограниченными возможностями здоровья муниципальных общеобразовательных организаций</t>
  </si>
  <si>
    <t>4170411670</t>
  </si>
  <si>
    <t>41704L3041</t>
  </si>
  <si>
    <t>10</t>
  </si>
  <si>
    <t>04</t>
  </si>
  <si>
    <t xml:space="preserve">       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</si>
  <si>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4170480110</t>
  </si>
  <si>
    <t xml:space="preserve">          Социальное обеспечение и иные выплаты населению</t>
  </si>
  <si>
    <t>300</t>
  </si>
  <si>
    <t>4200000000</t>
  </si>
  <si>
    <t>4210000000</t>
  </si>
  <si>
    <t>4210100000</t>
  </si>
  <si>
    <t>08</t>
  </si>
  <si>
    <t>4210100020</t>
  </si>
  <si>
    <t xml:space="preserve">        Осуществление библиотечного, библиографического и информационного обслуживания пользователей библиотеки</t>
  </si>
  <si>
    <t>4210100180</t>
  </si>
  <si>
    <t xml:space="preserve">        Работы по формированию, учету, изучению, обеспечению физического сохранения и безопасности фондов библиотеки</t>
  </si>
  <si>
    <t>4210100280</t>
  </si>
  <si>
    <t xml:space="preserve">        Поэтапное доведение средней заработной платы работникам культуры муниципальных учреждений культуры до средней заработной платы в Ивановской области</t>
  </si>
  <si>
    <t>42101S0340</t>
  </si>
  <si>
    <t>4210200000</t>
  </si>
  <si>
    <t>13</t>
  </si>
  <si>
    <t>4210200020</t>
  </si>
  <si>
    <t>42102S0340</t>
  </si>
  <si>
    <t>4220000000</t>
  </si>
  <si>
    <t>4220100000</t>
  </si>
  <si>
    <t>4220100020</t>
  </si>
  <si>
    <t xml:space="preserve">        Создание условий для обеспечения доступа различных социальных групп граждан к культурным благам, развитие самодеятельного народного творчества, поддержка учреждений культуры</t>
  </si>
  <si>
    <t>4220100110</t>
  </si>
  <si>
    <t xml:space="preserve">        Организация проведения массовых мероприятий</t>
  </si>
  <si>
    <t>4220100500</t>
  </si>
  <si>
    <t>42201S0340</t>
  </si>
  <si>
    <t>4230000000</t>
  </si>
  <si>
    <t>4230100000</t>
  </si>
  <si>
    <t>12</t>
  </si>
  <si>
    <t xml:space="preserve">        Содействие развитию внутреннего и въездного туризма в городском округе Кинешма</t>
  </si>
  <si>
    <t>4230100140</t>
  </si>
  <si>
    <t xml:space="preserve">          Капитальные вложения в объекты государственной (муниципальной) собственности</t>
  </si>
  <si>
    <t>400</t>
  </si>
  <si>
    <t>4240000000</t>
  </si>
  <si>
    <t>4240100000</t>
  </si>
  <si>
    <t>4240100360</t>
  </si>
  <si>
    <t>4300000000</t>
  </si>
  <si>
    <t>4310000000</t>
  </si>
  <si>
    <t>4310100000</t>
  </si>
  <si>
    <t>11</t>
  </si>
  <si>
    <t xml:space="preserve">        Организация работы центра тестирования по выполнению видов испытаний (тестов), нормативов "Всероссийского физкультурно-спортивного комплекса "Готов к труду и обороне"(ГТО)"</t>
  </si>
  <si>
    <t>4310110990</t>
  </si>
  <si>
    <t>4310200000</t>
  </si>
  <si>
    <t xml:space="preserve">        Организация проведения физкультурных и спортивных мероприятий, обеспечение участия спортсменов городского округа Кинешма в физкультурных и спортивных мероприятиях</t>
  </si>
  <si>
    <t>4310200150</t>
  </si>
  <si>
    <t>4310300000</t>
  </si>
  <si>
    <t xml:space="preserve">        Реконструкция и ремонт спортивных площадок, подготовка, заливка и содержание катков в зимний период</t>
  </si>
  <si>
    <t>4310310100</t>
  </si>
  <si>
    <t>4310600000</t>
  </si>
  <si>
    <t>4310600020</t>
  </si>
  <si>
    <t xml:space="preserve">        Обеспечение доступа к объектам спорта для свободного пользования</t>
  </si>
  <si>
    <t>4310611790</t>
  </si>
  <si>
    <t>4320000000</t>
  </si>
  <si>
    <t>4320100000</t>
  </si>
  <si>
    <t>4320100020</t>
  </si>
  <si>
    <t>4320100620</t>
  </si>
  <si>
    <t xml:space="preserve">        Спортивная подготовка по олимпийским и неолимпийским видам спорта</t>
  </si>
  <si>
    <t>4320110960</t>
  </si>
  <si>
    <t>4320111800</t>
  </si>
  <si>
    <t>4330000000</t>
  </si>
  <si>
    <t>4330100000</t>
  </si>
  <si>
    <t>05</t>
  </si>
  <si>
    <t>4330100360</t>
  </si>
  <si>
    <t>4400000000</t>
  </si>
  <si>
    <t>4410000000</t>
  </si>
  <si>
    <t>4410100000</t>
  </si>
  <si>
    <t>4410140020</t>
  </si>
  <si>
    <t>4410200000</t>
  </si>
  <si>
    <t xml:space="preserve">        Поддержка граждан городского округа Кинешма</t>
  </si>
  <si>
    <t>4410240110</t>
  </si>
  <si>
    <t>4420000000</t>
  </si>
  <si>
    <t>4420200000</t>
  </si>
  <si>
    <t>4420200020</t>
  </si>
  <si>
    <t>4420200330</t>
  </si>
  <si>
    <t xml:space="preserve">        Организация отдыха детей в каникулярное время в лагерях дневного пребывания на базе муниципальных учреждений городского округа Кинешма</t>
  </si>
  <si>
    <t>4420211700</t>
  </si>
  <si>
    <t xml:space="preserve">        Обеспечение оздоровления детей (транспортные расходы)</t>
  </si>
  <si>
    <t>4420240070</t>
  </si>
  <si>
    <t xml:space="preserve">        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</t>
  </si>
  <si>
    <t>4420280200</t>
  </si>
  <si>
    <t xml:space="preserve">        Организация отдыха детей в каникулярное время в части организации двухразового питания в лагерях дневного пребывания</t>
  </si>
  <si>
    <t>44202S0190</t>
  </si>
  <si>
    <t>4430000000</t>
  </si>
  <si>
    <t>4430100000</t>
  </si>
  <si>
    <t xml:space="preserve">        Организация временного трудоустройства несовершеннолетних граждан в возрасте от 14 до 18 лет</t>
  </si>
  <si>
    <t>4430110130</t>
  </si>
  <si>
    <t xml:space="preserve">        Организация молодежных мероприятий</t>
  </si>
  <si>
    <t>4430110260</t>
  </si>
  <si>
    <t>4500000000</t>
  </si>
  <si>
    <t>4510000000</t>
  </si>
  <si>
    <t>4510100000</t>
  </si>
  <si>
    <t xml:space="preserve">        Услуги по технической инвентаризации зданий муниципального жилищного фонда городского округа Кинешма</t>
  </si>
  <si>
    <t>4510110160</t>
  </si>
  <si>
    <t xml:space="preserve">        Установка общедомовых приборов учета</t>
  </si>
  <si>
    <t>4510110330</t>
  </si>
  <si>
    <t xml:space="preserve">        Оказание услуг по изготовлению технических заключений о состоянии строительных конструкций многоквартирных домов</t>
  </si>
  <si>
    <t>4510110340</t>
  </si>
  <si>
    <t xml:space="preserve">        Муниципальная поддержка капитального ремонта общего имущества в многоквартирных домах</t>
  </si>
  <si>
    <t>4510110550</t>
  </si>
  <si>
    <t xml:space="preserve">        Капитальный ремонт муниципального жилищного фонда</t>
  </si>
  <si>
    <t>4510120070</t>
  </si>
  <si>
    <t xml:space="preserve">        Оплата коммунальных услуг, содержание, текущий ремонт жилых помещений, относящихся к свободному жилищному фонду</t>
  </si>
  <si>
    <t>4510120100</t>
  </si>
  <si>
    <t xml:space="preserve">        Замена и установка индивидуальных приборов учета (электроэнергии, холодного и горячего водоснабжения, газоснабжения) муниципальных жилых помещениях</t>
  </si>
  <si>
    <t>4510120110</t>
  </si>
  <si>
    <t xml:space="preserve">        Субсидия на благоустройство придомовых территорий многоквартирных домов из бюджета городского округа Кинешма</t>
  </si>
  <si>
    <t>4510111640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</si>
  <si>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</si>
  <si>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45101R0820</t>
  </si>
  <si>
    <t>4530000000</t>
  </si>
  <si>
    <t>4530100000</t>
  </si>
  <si>
    <t xml:space="preserve">        Наказы избирателей депутатам городской Думы городского округа Кинешма</t>
  </si>
  <si>
    <t>4530110010</t>
  </si>
  <si>
    <t>4530100020</t>
  </si>
  <si>
    <t xml:space="preserve">        Организация уличного освещения в границах городского округа Кинешма</t>
  </si>
  <si>
    <t>4530100240</t>
  </si>
  <si>
    <t>4600000000</t>
  </si>
  <si>
    <t>4610000000</t>
  </si>
  <si>
    <t>4610100000</t>
  </si>
  <si>
    <t>4610100020</t>
  </si>
  <si>
    <t xml:space="preserve">        Содержание автомобильных дорог общего пользования местного значения, мостов и иных транспортных инженерных сооружений в границах городского округа Кинешма</t>
  </si>
  <si>
    <t>4610100160</t>
  </si>
  <si>
    <t>4620000000</t>
  </si>
  <si>
    <t>4620100000</t>
  </si>
  <si>
    <t xml:space="preserve">       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</si>
  <si>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46201S0510</t>
  </si>
  <si>
    <t>4800000000</t>
  </si>
  <si>
    <t>4810000000</t>
  </si>
  <si>
    <t>4810100000</t>
  </si>
  <si>
    <t xml:space="preserve">        Предупреждение и ликвидация последствий чрезвычайных ситуаций в границах городского округа Кинешма, организация обучения населения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людей на водных объектах</t>
  </si>
  <si>
    <t>4810100190</t>
  </si>
  <si>
    <t xml:space="preserve">        Развитие системы оповещения на территории городского округа Кинешма, поддержание элементов системы в рабочем состоянии, улучшение технических характеристик системы</t>
  </si>
  <si>
    <t>4810100200</t>
  </si>
  <si>
    <t>4820000000</t>
  </si>
  <si>
    <t>4820100000</t>
  </si>
  <si>
    <t xml:space="preserve">        Охват системой видеонаблюдения всех основных транспортных развязок и мест скопления людей на территории городского округа Кинешма</t>
  </si>
  <si>
    <t>4820110200</t>
  </si>
  <si>
    <t>4900000000</t>
  </si>
  <si>
    <t xml:space="preserve">  Муниципальная программа городского округа Кинешма "Профилактика терроризма, минимизация и (или) ликвидация последствий его проявлений в городском округе Кинешма"</t>
  </si>
  <si>
    <t>4900200000</t>
  </si>
  <si>
    <t xml:space="preserve">        Оплата за услуги охраны объектов недвижимости, входящих в состав имущества муниципальной казны</t>
  </si>
  <si>
    <t>4900211440</t>
  </si>
  <si>
    <t>5000000000</t>
  </si>
  <si>
    <t>5010000000</t>
  </si>
  <si>
    <t>5010100000</t>
  </si>
  <si>
    <t>5010100360</t>
  </si>
  <si>
    <t>5020000000</t>
  </si>
  <si>
    <t>5020100000</t>
  </si>
  <si>
    <t xml:space="preserve">        Обеспечение приватизации и проведение предпродажной подготовки объектов недвижимости</t>
  </si>
  <si>
    <t>5020110220</t>
  </si>
  <si>
    <t xml:space="preserve">        Содержание объектов недвижимости, входящих в состав имущества муниципальной казны</t>
  </si>
  <si>
    <t>5020110230</t>
  </si>
  <si>
    <t xml:space="preserve">        Эффективное управление, распоряжение имуществом, входящего в состав имущества муниципальной казны</t>
  </si>
  <si>
    <t>5020110240</t>
  </si>
  <si>
    <t>5100000000</t>
  </si>
  <si>
    <t>5110000000</t>
  </si>
  <si>
    <t>5110100000</t>
  </si>
  <si>
    <t>5110100020</t>
  </si>
  <si>
    <t xml:space="preserve">        Содержание источников нецентрализованного водоснабжения</t>
  </si>
  <si>
    <t>5110100260</t>
  </si>
  <si>
    <t xml:space="preserve">        Содержание, благоустройство мест массового отдыха населения городского округа Кинешма и других территорий общего пользования</t>
  </si>
  <si>
    <t>5110100270</t>
  </si>
  <si>
    <t xml:space="preserve">        Содержание и ремонт детских игровых площадок</t>
  </si>
  <si>
    <t>5110100580</t>
  </si>
  <si>
    <t xml:space="preserve">        Ремонт мемориалов воинских захоронений, памятных знаков и других малых архитектурных форм на территории городского округа Кинешма</t>
  </si>
  <si>
    <t>5110111250</t>
  </si>
  <si>
    <t xml:space="preserve">        Прочие работы по благоустройству</t>
  </si>
  <si>
    <t>5110160020</t>
  </si>
  <si>
    <t>5110200000</t>
  </si>
  <si>
    <t>5110200020</t>
  </si>
  <si>
    <t xml:space="preserve">        Организация и содержание мест захоронений</t>
  </si>
  <si>
    <t>5110200300</t>
  </si>
  <si>
    <t>5110300000</t>
  </si>
  <si>
    <t xml:space="preserve">        Приобретение автотранспортных средств и коммунальной техники</t>
  </si>
  <si>
    <t>5110310490</t>
  </si>
  <si>
    <t>5120000000</t>
  </si>
  <si>
    <t>5120100000</t>
  </si>
  <si>
    <t>06</t>
  </si>
  <si>
    <t xml:space="preserve">        Текущее содержание инженерной защиты (дамбы, дренажные системы, водоперекачивающие станции)</t>
  </si>
  <si>
    <t>51201S0540</t>
  </si>
  <si>
    <t>5200000000</t>
  </si>
  <si>
    <t xml:space="preserve">        Организация общественных работ на территории городского округа Кинешма</t>
  </si>
  <si>
    <t xml:space="preserve">       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</t>
  </si>
  <si>
    <t>5300000000</t>
  </si>
  <si>
    <t>5310000000</t>
  </si>
  <si>
    <t>5310100000</t>
  </si>
  <si>
    <t>5310100360</t>
  </si>
  <si>
    <t xml:space="preserve">        Обеспечение деятельности муниципального учреждения "Многофункциональный центр предоставления государственных и муниципальных услуг городского округа Кинешма"</t>
  </si>
  <si>
    <t xml:space="preserve">        Обеспечение функционирования многофункциональных центров предоставления государственных и муниципальных услуг</t>
  </si>
  <si>
    <t>5320000000</t>
  </si>
  <si>
    <t>5320100000</t>
  </si>
  <si>
    <t xml:space="preserve">        Управление муниципальным долгом городского округа Кинешма</t>
  </si>
  <si>
    <t>5320110270</t>
  </si>
  <si>
    <t xml:space="preserve">          Обслуживание государственного (муниципального) долга</t>
  </si>
  <si>
    <t>700</t>
  </si>
  <si>
    <t>5400000000</t>
  </si>
  <si>
    <t>5410000000</t>
  </si>
  <si>
    <t>5410100000</t>
  </si>
  <si>
    <t xml:space="preserve">        Обеспечение деятельности главы городского округа Кинешма</t>
  </si>
  <si>
    <t>5410100350</t>
  </si>
  <si>
    <t>5410100360</t>
  </si>
  <si>
    <t>5410200000</t>
  </si>
  <si>
    <t xml:space="preserve">        Осуществление полномочий по созданию и организации деятельности комиссий по делам несовершеннолетних и защите их прав</t>
  </si>
  <si>
    <t>5410280360</t>
  </si>
  <si>
    <t xml:space="preserve">        Осуществление отдельных государственных полномочий в сфере административных правонарушений</t>
  </si>
  <si>
    <t>5410280350</t>
  </si>
  <si>
    <t>5410300000</t>
  </si>
  <si>
    <t xml:space="preserve">        Обеспечение деятельности муниципальных учреждений строительства городского округа Кинешма</t>
  </si>
  <si>
    <t>5410300420</t>
  </si>
  <si>
    <t>5410400000</t>
  </si>
  <si>
    <t xml:space="preserve">        Обеспечение населения информацией о деятельности органов местного самоуправления городского округа Кинешма по социально-значимым темам</t>
  </si>
  <si>
    <t>5410400210</t>
  </si>
  <si>
    <t>5410400020</t>
  </si>
  <si>
    <t>5410600000</t>
  </si>
  <si>
    <t xml:space="preserve">        Организация мероприятий по технической защите информации в городском округе Кинешма</t>
  </si>
  <si>
    <t>5410611620</t>
  </si>
  <si>
    <t xml:space="preserve">        Развитие и сопровождение отраслевой и ведомственной информационно-телекоммуникационных систем городского округа Кинешма</t>
  </si>
  <si>
    <t>5410611630</t>
  </si>
  <si>
    <t>5420000000</t>
  </si>
  <si>
    <t>5420100000</t>
  </si>
  <si>
    <t xml:space="preserve">        Оказание финансовой поддержки территориальным общественным самоуправлениям</t>
  </si>
  <si>
    <t>5420160070</t>
  </si>
  <si>
    <t xml:space="preserve">        Субсидирование социально ориентированных некоммерческих организаций</t>
  </si>
  <si>
    <t>5420120010</t>
  </si>
  <si>
    <t>5500000000</t>
  </si>
  <si>
    <t xml:space="preserve">  Муниципальная программа городского округа Кинешма "Охрана окружающей среды"</t>
  </si>
  <si>
    <t>550G600000</t>
  </si>
  <si>
    <t xml:space="preserve">        Сокращение доли загрязненных сточных вод</t>
  </si>
  <si>
    <t>550G650130</t>
  </si>
  <si>
    <t>7000000000</t>
  </si>
  <si>
    <t>7010000000</t>
  </si>
  <si>
    <t xml:space="preserve">    городская Дума городского округа Кинешма</t>
  </si>
  <si>
    <t xml:space="preserve">        Обеспечение функционирования председателя городской Думы городского округа Кинешма</t>
  </si>
  <si>
    <t>7010000430</t>
  </si>
  <si>
    <t xml:space="preserve">        Обеспечение функционирования аппарата городской Думы городского округа Кинешма</t>
  </si>
  <si>
    <t>7010000440</t>
  </si>
  <si>
    <t xml:space="preserve">        Проведение диспансеризации работников муниципальных учреждений городского округа Кинешма</t>
  </si>
  <si>
    <t>7010000370</t>
  </si>
  <si>
    <t>7100000000</t>
  </si>
  <si>
    <t>7110000000</t>
  </si>
  <si>
    <t xml:space="preserve">    Контрольно-счетной комиссии городского округа Кинешма</t>
  </si>
  <si>
    <t xml:space="preserve">        Обеспечение функционирования Председателя Контрольно-счетной комиссии городского округа Кинешма</t>
  </si>
  <si>
    <t>7110000460</t>
  </si>
  <si>
    <t xml:space="preserve">        Обеспечение функционирования членов и аппарата Контрольно-счетной комиссии городского округа Кинешма</t>
  </si>
  <si>
    <t>7110000470</t>
  </si>
  <si>
    <t>7110000370</t>
  </si>
  <si>
    <t>7200000000</t>
  </si>
  <si>
    <t>7210000000</t>
  </si>
  <si>
    <t xml:space="preserve">    Резервный фонд администрации городского округа Кинешма</t>
  </si>
  <si>
    <t xml:space="preserve">        Резервный фонд администрации городского округа Кинешма</t>
  </si>
  <si>
    <t>7210010290</t>
  </si>
  <si>
    <t>7400000000</t>
  </si>
  <si>
    <t>7490000000</t>
  </si>
  <si>
    <t xml:space="preserve">    Иные непрограммные направления</t>
  </si>
  <si>
    <t xml:space="preserve">  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</si>
  <si>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7490060050</t>
  </si>
  <si>
    <t>7500000000</t>
  </si>
  <si>
    <t>7590000000</t>
  </si>
  <si>
    <t xml:space="preserve">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</si>
  <si>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7590051200</t>
  </si>
  <si>
    <t>7600000000</t>
  </si>
  <si>
    <t>7690000000</t>
  </si>
  <si>
    <t xml:space="preserve">        Пенсионное обеспечение лиц, замещающих выборные муниципальные должности и муниципальные должности муниципальной службы городского округа Кинешма</t>
  </si>
  <si>
    <t>7690040120</t>
  </si>
  <si>
    <t xml:space="preserve">        Материальное обеспечение граждан, удостоенных звания "Почетный гражданин города Кинешма"</t>
  </si>
  <si>
    <t>7690040130</t>
  </si>
  <si>
    <t>7700000000</t>
  </si>
  <si>
    <t>7790000000</t>
  </si>
  <si>
    <t xml:space="preserve">        Расходные обязательства городского округа Кинешма по приведению уровня заработной платы работников бюджетной сферы в соответствие нормам действующего законодательства</t>
  </si>
  <si>
    <t>7790000010</t>
  </si>
  <si>
    <t>8000000000</t>
  </si>
  <si>
    <t>8090000000</t>
  </si>
  <si>
    <t>8090000370</t>
  </si>
  <si>
    <t>Итого</t>
  </si>
  <si>
    <t>Наименование показателя</t>
  </si>
  <si>
    <t>КВСР</t>
  </si>
  <si>
    <t>Рз</t>
  </si>
  <si>
    <t>ПР</t>
  </si>
  <si>
    <t>ЦСР</t>
  </si>
  <si>
    <t>Вр</t>
  </si>
  <si>
    <t>"Комитет по культуре и туризму администрации городского округа Кинешма"</t>
  </si>
  <si>
    <t>951</t>
  </si>
  <si>
    <t xml:space="preserve">  ОБЩЕГОСУДАРСТВЕННЫЕ ВОПРОСЫ</t>
  </si>
  <si>
    <t xml:space="preserve">    Другие общегосударственные вопросы</t>
  </si>
  <si>
    <t xml:space="preserve">      Муниципальная программа городского округа Кинешма "Культура городского округа Кинешма"</t>
  </si>
  <si>
    <t xml:space="preserve">        Подпрограмма "Наследие"</t>
  </si>
  <si>
    <t xml:space="preserve">          Основное мероприятие "Формирование и содержание муниципального архива"</t>
  </si>
  <si>
    <t xml:space="preserve">            Содержание имущества учреждения в рамках муниципального задания</t>
  </si>
  <si>
    <t xml:space="preserve">              Предоставление субсидий бюджетным, автономным учреждениям и иным некоммерческим организациям</t>
  </si>
  <si>
    <t xml:space="preserve">            Поэтапное доведение средней заработной платы работникам культуры муниципальных учреждений культуры до средней заработной платы в Ивановской области</t>
  </si>
  <si>
    <t xml:space="preserve">  НАЦИОНАЛЬНАЯ ЭКОНОМИКА</t>
  </si>
  <si>
    <t xml:space="preserve">        Подпрограмма "Развитие туризма в городском округе Кинешма"</t>
  </si>
  <si>
    <t xml:space="preserve">          Основное мероприятие "Создание благоприятных условий для устойчивого развития сферы туризма в городском округе Кинешма и повышение потребительского спроса на туристские услуги"</t>
  </si>
  <si>
    <t xml:space="preserve">            Содействие развитию внутреннего и въездного туризма в городском округе Кинешма</t>
  </si>
  <si>
    <t xml:space="preserve">              Закупка товаров, работ и услуг для обеспечения государственных (муниципальных) нужд</t>
  </si>
  <si>
    <t xml:space="preserve">  ЖИЛИЩНО-КОММУНАЛЬНОЕ ХОЗЯЙСТВО</t>
  </si>
  <si>
    <t xml:space="preserve">    Благоустройство</t>
  </si>
  <si>
    <t xml:space="preserve">  ОБРАЗОВАНИЕ</t>
  </si>
  <si>
    <t xml:space="preserve">    Дополнительное образование детей</t>
  </si>
  <si>
    <t xml:space="preserve">      Муниципальная программа городского округа Кинешма "Развитие образования городского округа Кинешма"</t>
  </si>
  <si>
    <t xml:space="preserve">        Подпрограмма "Дополнительное образование в муниципальных организациях городского округа Кинешма"</t>
  </si>
  <si>
    <t xml:space="preserve">          Основное мероприятие "Реализация образовательных программ дополнительного образования детей и мероприятия по их реализации"</t>
  </si>
  <si>
    <t xml:space="preserve">            Организация дополнительного образования и обеспечение функционирования муниципальных организаций в сфере культуры и искусства</t>
  </si>
  <si>
    <t xml:space="preserve">          Основное мероприятие "Поэтапное повышение средней заработной платы педагогических работников муниципальных организаций дополнительного образования детей"</t>
  </si>
  <si>
    <t xml:space="preserve">           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городского округа Кинешма до средней заработной платы учителей в Ивановской области</t>
  </si>
  <si>
    <t xml:space="preserve">        Подпрограмма "Поддержка развития образовательных организаций городского округа Кинешма"</t>
  </si>
  <si>
    <t xml:space="preserve">          Основное мероприятие "Содействие развитию образовательных организаций"</t>
  </si>
  <si>
    <t xml:space="preserve">            Укрепление материально-технической базы муниципальных учреждений городского округа Кинешма</t>
  </si>
  <si>
    <t xml:space="preserve">          Основное мероприятие "Развитие интеллектуального, творческого и физического потенциала обучающихся"</t>
  </si>
  <si>
    <t xml:space="preserve">            Поддержка способных и талантливых детей</t>
  </si>
  <si>
    <t xml:space="preserve">  КУЛЬТУРА, КИНЕМАТОГРАФИЯ</t>
  </si>
  <si>
    <t xml:space="preserve">    Культура</t>
  </si>
  <si>
    <t xml:space="preserve">          Основное мероприятие "Библиотечное обслуживание населения"</t>
  </si>
  <si>
    <t xml:space="preserve">            Осуществление библиотечного, библиографического и информационного обслуживания пользователей библиотеки</t>
  </si>
  <si>
    <t xml:space="preserve">            Работы по формированию, учету, изучению, обеспечению физического сохранения и безопасности фондов библиотеки</t>
  </si>
  <si>
    <t xml:space="preserve">        Подпрограмма "Культурно-досуговая деятельность"</t>
  </si>
  <si>
    <t xml:space="preserve">          Основное мероприятие "Организация культурного досуга и отдыха населения городского округа Кинешма"</t>
  </si>
  <si>
    <t xml:space="preserve">            Создание условий для обеспечения доступа различных социальных групп граждан к культурным благам, развитие самодеятельного народного творчества, поддержка учреждений культуры</t>
  </si>
  <si>
    <t xml:space="preserve">            Организация проведения массовых мероприятий</t>
  </si>
  <si>
    <t xml:space="preserve">              Социальное обеспечение и иные выплаты населению</t>
  </si>
  <si>
    <t xml:space="preserve">      Муниципальная программа городского округа Кинешма "Реализация социальной и молодежной политики в городском округе Кинешма</t>
  </si>
  <si>
    <t xml:space="preserve">        Подпрограмма "Поддержка отдельных категорий граждан городского округа Кинешма"</t>
  </si>
  <si>
    <t xml:space="preserve">      Муниципальная программа городского округа Кинешма "Профилактика терроризма, минимизация и (или) ликвидация последствий его проявлений в городском округе Кинешма"</t>
  </si>
  <si>
    <t xml:space="preserve">        Муниципальная программа городского округа Кинешма "Профилактика терроризма, минимизация и (или) ликвидация последствий его проявлений в городском округе Кинешма"</t>
  </si>
  <si>
    <t xml:space="preserve">        Иные непрограммные направления</t>
  </si>
  <si>
    <t xml:space="preserve">          Иные непрограммные направления</t>
  </si>
  <si>
    <t xml:space="preserve">    Другие вопросы в области культуры, кинематографии</t>
  </si>
  <si>
    <t xml:space="preserve">        Подпрограмма "Обеспечение деятельности отраслевых (функциональных) органов администрации городского округа Кинешма"</t>
  </si>
  <si>
    <t xml:space="preserve">          Основное мероприятие "Повышение эффективности деятельности отраслевых (функциональных) органов администрации городского округа Кинешма"</t>
  </si>
  <si>
    <t xml:space="preserve">            Обеспечение деятельности отраслевых (функциональных) органов администрации городского округа Кинешма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</si>
  <si>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</si>
  <si>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Иные бюджетные ассигнования</t>
  </si>
  <si>
    <t xml:space="preserve">      Непрограммные направления деятельности бюджета городского округа Кинешма по прочим расходам</t>
  </si>
  <si>
    <t xml:space="preserve">            Проведение диспансеризации работников муниципальных учреждений городского округа Кинешма</t>
  </si>
  <si>
    <t>953</t>
  </si>
  <si>
    <t xml:space="preserve">    Дошкольное образование</t>
  </si>
  <si>
    <t xml:space="preserve">        Подпрограмма "Дошкольное образование детей в муниципальных организациях городского округа Кинешма"</t>
  </si>
  <si>
    <t xml:space="preserve">          Основное мероприятие "Дошкольное образование. Присмотр и уход за детьми"</t>
  </si>
  <si>
    <t xml:space="preserve">            Организация дошкольного образования и обеспечение функционирования муниципальных организаций</t>
  </si>
  <si>
    <t xml:space="preserve">            Присмотр и уход за детьми, в части питания детей образовательного учреждения</t>
  </si>
  <si>
    <t xml:space="preserve">            Обеспечение физической охраны организаций дошкольного образования</t>
  </si>
  <si>
    <t xml:space="preserve">    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</si>
  <si>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</si>
  <si>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           Обеспечение пожарной безопасности муниципальных образовательных организаций</t>
  </si>
  <si>
    <t xml:space="preserve">    Общее образование</t>
  </si>
  <si>
    <t xml:space="preserve">        Подпрограмма "Общее образование в муниципальных организациях городского округа Кинешма"</t>
  </si>
  <si>
    <t xml:space="preserve">          Основное мероприятие "Реализация программ начального общего, основного общего и среднего общего образования"</t>
  </si>
  <si>
    <t xml:space="preserve">            Организация общего образования и обеспечение функционирования муниципальных  общеобразовательных организаций</t>
  </si>
  <si>
    <t xml:space="preserve">            Обеспечение физической охраны общеобразовательных организаций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</si>
  <si>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</si>
  <si>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           Мероприятия в рамках подготовки и участия во Всероссийской олимпиаде школьников</t>
  </si>
  <si>
    <t xml:space="preserve">            Поддержка кадетских классов в общеобразовательных организациях городского округа Кинешма</t>
  </si>
  <si>
    <t xml:space="preserve">          Основное мероприятие "Финансовое обеспечение предоставления мер социальной поддержки в сфере общего образования"</t>
  </si>
  <si>
    <t xml:space="preserve">            Организация питания обучающихся с ограниченными возможностями здоровья муниципальных общеобразовательных организаций</t>
  </si>
  <si>
    <t xml:space="preserve">            Организация дополнительного образования и обеспечение функционирования муниципальных организаций в сфере образования</t>
  </si>
  <si>
    <t xml:space="preserve">            Поэтапное доведение средней заработной платы педагогическим работникам иных муниципальных организаций дополнительного образования детей городского округа Кинешма до средней заработной платы учителей в Ивановской области</t>
  </si>
  <si>
    <t xml:space="preserve">            Мероприятия в рамках подготовки и участия в Спартакиаде школьников</t>
  </si>
  <si>
    <t xml:space="preserve">    Молодежная политика</t>
  </si>
  <si>
    <t xml:space="preserve">        Подпрограмма "Дети города Кинешма"</t>
  </si>
  <si>
    <t xml:space="preserve">          Основное мероприятие "Отдых и оздоровление детей"</t>
  </si>
  <si>
    <t xml:space="preserve">            Организация отдыха детей в каникулярное время в лагерях дневного пребывания на базе муниципальных учреждений городского округа Кинешма</t>
  </si>
  <si>
    <t xml:space="preserve">            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</t>
  </si>
  <si>
    <t xml:space="preserve">            Организация отдыха детей в каникулярное время в части организации двухразового питания в лагерях дневного пребывания</t>
  </si>
  <si>
    <t xml:space="preserve">    Другие вопросы в области образования</t>
  </si>
  <si>
    <t xml:space="preserve">        Подпрограмма "Обеспечение деятельности муниципальных организаций и отраслевых (функциональных) органов администрации городского округа Кинешма"</t>
  </si>
  <si>
    <t xml:space="preserve">          Основное мероприятие "Информационно-методическое и бухгалтерское сопровождение"</t>
  </si>
  <si>
    <t xml:space="preserve">            Обеспечение деятельности централизованных бухгалтерий по осуществлению бухгалтерского обслуживания</t>
  </si>
  <si>
    <t xml:space="preserve">            Обеспечение деятельности муниципального учреждения "Информационно-методический центр"</t>
  </si>
  <si>
    <t xml:space="preserve">          Основное мероприятие "Предоставление мер поддержки отдельным категориям работников учреждений социальной сферы"</t>
  </si>
  <si>
    <t xml:space="preserve">  СОЦИАЛЬНАЯ ПОЛИТИКА</t>
  </si>
  <si>
    <t xml:space="preserve">    Охрана семьи и детства</t>
  </si>
  <si>
    <t xml:space="preserve">           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</si>
  <si>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</si>
  <si>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Муниципальная программа городского округа Кинешма "Управление муниципальными финансами и муниципальным долгом"</t>
  </si>
  <si>
    <t xml:space="preserve">          Основное мероприятие "Обеспечение функционирования муниципальных организаций и отраслевых (функциональных) органов администрации городского округа Кинешма"</t>
  </si>
  <si>
    <t xml:space="preserve">    Резервные фонды</t>
  </si>
  <si>
    <t xml:space="preserve">      Непрограммные направления деятельности бюджета городского округа Кинешма резервного фонда администрации городского округа Кинешма</t>
  </si>
  <si>
    <t xml:space="preserve">          Резервный фонд администрации городского округа Кинешма</t>
  </si>
  <si>
    <t xml:space="preserve">            Резервный фонд администрации городского округа Кинешма</t>
  </si>
  <si>
    <t xml:space="preserve">            Обеспечение деятельности муниципального учреждения "Многофункциональный центр предоставления государственных и муниципальных услуг городского округа Кинешма"</t>
  </si>
  <si>
    <t xml:space="preserve">            Обеспечение функционирования многофункциональных центров предоставления государственных и муниципальных услуг</t>
  </si>
  <si>
    <t xml:space="preserve">      Муниципальная программа городского округа Кинешма "Совершенствование местного самоуправления городского округа Кинешма"</t>
  </si>
  <si>
    <t xml:space="preserve">        Подпрограмма "Обеспечение деятельности органов местного самоуправления городского округа Кинешма"</t>
  </si>
  <si>
    <t xml:space="preserve">          Основное мероприятие "Обеспечение полномочий городского округа Кинешма в сфере строительства, реконструкции, капитального и текущего ремонта объектов капитального строительства"</t>
  </si>
  <si>
    <t xml:space="preserve">            Обеспечение деятельности муниципальных учреждений строительства городского округа Кинешма</t>
  </si>
  <si>
    <t xml:space="preserve">          Основное мероприятие "Информатизация учреждений городского округа Кинешма"</t>
  </si>
  <si>
    <t xml:space="preserve">            Развитие и сопровождение отраслевой и ведомственной информационно-телекоммуникационных систем городского округа Кинешма</t>
  </si>
  <si>
    <t xml:space="preserve">      Непрограммные направления деятельности бюджета городского округа Кинешма на исполнение судебных актов</t>
  </si>
  <si>
    <t xml:space="preserve">      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</si>
  <si>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      Расходные обязательства городского округа Кинешма по приведению уровня заработной платы работников бюджетной сферы в соответствие нормам действующего законодательства</t>
  </si>
  <si>
    <t xml:space="preserve">            Расходные обязательства городского округа Кинешма по приведению уровня заработной платы работников бюджетной сферы в соответствие нормам действующего законодательства</t>
  </si>
  <si>
    <t xml:space="preserve">  НАЦИОНАЛЬНАЯ БЕЗОПАСНОСТЬ И ПРАВООХРАНИТЕЛЬНАЯ ДЕЯТЕЛЬНОСТЬ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</si>
  <si>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</si>
  <si>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 xml:space="preserve">      Муниципальная программа городского округа Кинешма "Защита населения и территорий от чрезвычайных ситуаций, обеспечение пожарной безопасности и безопасности людей"</t>
  </si>
  <si>
    <t xml:space="preserve">        Подпрограмма "Предупреждение и ликвидация последствий чрезвычайных ситуаций в границах городского округа Кинешма"</t>
  </si>
  <si>
    <t xml:space="preserve">          Основное мероприятие "Организация мероприятий по предупреждению, ликвидации последствий чрезвычайных ситуаций и происшествий, оказанию помощи при происшествиях и чрезвычайных ситуациях на территории городского округа Кинешма и обучение населения городского округа Кинешма в области гражданской обороны, защиты населения и территорий от чрезвычайных ситуаций природного и техногенного характера"</t>
  </si>
  <si>
    <t xml:space="preserve">            Предупреждение и ликвидация последствий чрезвычайных ситуаций в границах городского округа Кинешма, организация обучения населения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людей на водных объектах</t>
  </si>
  <si>
    <t xml:space="preserve">            Развитие системы оповещения на территории городского округа Кинешма, поддержание элементов системы в рабочем состоянии, улучшение технических характеристик системы</t>
  </si>
  <si>
    <t xml:space="preserve">        Подпрограмма "Внедрение и развитие аппаратно-программного комплекса "Безопасный город" на территории городского округа Кинешма"</t>
  </si>
  <si>
    <t xml:space="preserve">          Основное мероприятие "Совершенствование системы видеонаблюдения и видеофиксации происшествий и чрезвычайных ситуаций на базе МУ "Управление по делам гражданской обороны и чрезвычайным ситуациям городского округа Кинешма"</t>
  </si>
  <si>
    <t xml:space="preserve">            Охват системой видеонаблюдения всех основных транспортных развязок и мест скопления людей на территории городского округа Кинешма</t>
  </si>
  <si>
    <t xml:space="preserve">    Сельское хозяйство и рыболовство</t>
  </si>
  <si>
    <t xml:space="preserve">      Муниципальная программа городского округа Кинешма "Профилактика правонарушений в городском округе Кинешма"</t>
  </si>
  <si>
    <t xml:space="preserve">          Основное мероприятие "Регулирование численности безнадзорных животных на территории городского округа Кинешма"</t>
  </si>
  <si>
    <t xml:space="preserve">           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</t>
  </si>
  <si>
    <t xml:space="preserve">    Водное хозяйство</t>
  </si>
  <si>
    <t xml:space="preserve">      Муниципальная программа городского округа Кинешма "Благоустройство городского округа Кинешма"</t>
  </si>
  <si>
    <t xml:space="preserve">        Подпрограмма "Текущее содержание инженерной защиты (дамбы, дренажные системы водоперекачивающие станции)"</t>
  </si>
  <si>
    <t xml:space="preserve">          Основное мероприятие "Текущее содержание гидротехнических сооружений"</t>
  </si>
  <si>
    <t xml:space="preserve">            Текущее содержание инженерной защиты (дамбы, дренажные системы, водоперекачивающие станции)</t>
  </si>
  <si>
    <t xml:space="preserve">    Дорожное хозяйство (дорожные фонды)</t>
  </si>
  <si>
    <t xml:space="preserve">      Муниципальная программа городского округа Кинешма "Развитие транспортной системы в городском округе Кинешма"</t>
  </si>
  <si>
    <t xml:space="preserve">        Подпрограмма "Содержание автомобильных дорог общего пользования местного значения, мостов и иных транспортных инженерных сооружений в границах городского округа Кинешма"</t>
  </si>
  <si>
    <t xml:space="preserve">          Основное мероприятие "Организация содержания закрепленных автомобильных дорог общего пользования и искусственных дорожных сооружений в их составе" в границах городского округа Кинешма"</t>
  </si>
  <si>
    <t xml:space="preserve">            Содержание автомобильных дорог общего пользования местного значения, мостов и иных транспортных инженерных сооружений в границах городского округа Кинешма</t>
  </si>
  <si>
    <t xml:space="preserve">        Подпрограмма "Ремонт автомобильных дорог общего пользования местного значения, внутриквартальных проездов и придомовых территорий городского округа Кинешма"</t>
  </si>
  <si>
    <t xml:space="preserve">          Основное мероприятие "Организация ремонта закрепленных автомобильных дорог общего пользования и искусственных дорожных сооружений в их составе, внутриквартальных проездов и придомовых территорий городского округа Кинешма"</t>
  </si>
  <si>
    <t xml:space="preserve">            Наказы избирателей депутатам городской Думы городского округа Кинешма</t>
  </si>
  <si>
    <t xml:space="preserve">           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</si>
  <si>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 xml:space="preserve">              Капитальные вложения в объекты государственной (муниципальной) собственности</t>
  </si>
  <si>
    <t xml:space="preserve">    Жилищное хозяйство</t>
  </si>
  <si>
    <t xml:space="preserve">      Муниципальная программа городского округа Кинешма "Обеспечение качественным жильем, услугами жилищно-коммунального хозяйства населения городского округа Кинешма"</t>
  </si>
  <si>
    <t xml:space="preserve">        Подпрограмма "Жилище"</t>
  </si>
  <si>
    <t xml:space="preserve">          Основное мероприятие "Создание безопасности и благоприятных условий проживания граждан, организационное и финансовое обеспечение проведения капитального ремонта общего имущества в многоквартирных домах и улучшение эксплуатационных характеристик общего имущества в многоквартирных домах, снижение социальной напряженности среди населения по оплате коммунальных услуг"</t>
  </si>
  <si>
    <t xml:space="preserve">            Капитальный ремонт муниципального жилищного фонда</t>
  </si>
  <si>
    <t xml:space="preserve">        Подпрограмма "Развитие инженерных инфраструктур"</t>
  </si>
  <si>
    <t xml:space="preserve">          Основное мероприятие "Развитие и организация инженерных инфраструктур"</t>
  </si>
  <si>
    <t xml:space="preserve">            Организация уличного освещения в границах городского округа Кинешма</t>
  </si>
  <si>
    <t xml:space="preserve">        Подпрограмма "Благоустройство территории городского округа Кинешма"</t>
  </si>
  <si>
    <t xml:space="preserve">          Основное мероприятие "Благоустройство территорий общего пользования"</t>
  </si>
  <si>
    <t xml:space="preserve">            Содержание источников нецентрализованного водоснабжения</t>
  </si>
  <si>
    <t xml:space="preserve">            Содержание, благоустройство мест массового отдыха населения городского округа Кинешма и других территорий общего пользования</t>
  </si>
  <si>
    <t xml:space="preserve">            Содержание и ремонт детских игровых площадок</t>
  </si>
  <si>
    <t xml:space="preserve">            Ремонт мемориалов воинских захоронений, памятных знаков и других малых архитектурных форм на территории городского округа Кинешма</t>
  </si>
  <si>
    <t xml:space="preserve">            Прочие работы по благоустройству</t>
  </si>
  <si>
    <t xml:space="preserve">          Основное мероприятие "Содержание территорий общего пользования городских кладбищ и оказание поддержки в связи с погребением невостребованных и неизвестных умерших"</t>
  </si>
  <si>
    <t xml:space="preserve">            Организация и содержание мест захоронений</t>
  </si>
  <si>
    <t xml:space="preserve">          Основное мероприятие "Обновление парка автотранспортных средств, используемых при выполнении операций внешнего благоустройства населенных пунктов, и коммунальной техники"</t>
  </si>
  <si>
    <t xml:space="preserve">            Приобретение автотранспортных средств и коммунальной техники</t>
  </si>
  <si>
    <t xml:space="preserve">  ОХРАНА ОКРУЖАЮЩЕЙ СРЕДЫ</t>
  </si>
  <si>
    <t xml:space="preserve">    Сбор, удаление отходов и очистка сточных вод</t>
  </si>
  <si>
    <t xml:space="preserve">      Муниципальная программа городского округа Кинешма "Охрана окружающей среды"</t>
  </si>
  <si>
    <t xml:space="preserve">        Муниципальная программа городского округа Кинешма "Охрана окружающей среды"</t>
  </si>
  <si>
    <t xml:space="preserve">          Региональный проект "Оздоровление Волги"</t>
  </si>
  <si>
    <t xml:space="preserve">            Сокращение доли загрязненных сточных вод</t>
  </si>
  <si>
    <t xml:space="preserve">  ФИЗИЧЕСКАЯ КУЛЬТУРА И СПОРТ</t>
  </si>
  <si>
    <t xml:space="preserve">    Массовый спорт</t>
  </si>
  <si>
    <t xml:space="preserve">      Муниципальная программа городского округа Кинешма "Развитие физической культуры и спорта в городском округе Кинешма"</t>
  </si>
  <si>
    <t xml:space="preserve">        Подпрограмма "Развитие физической культуры и массового спорта"</t>
  </si>
  <si>
    <t>958</t>
  </si>
  <si>
    <t xml:space="preserve">            Организация дополнительного образования и обеспечение функционирования муниципальных организаций в области физической культуры и спорта</t>
  </si>
  <si>
    <t xml:space="preserve">            Организация и проведение спортивных мероприятий в рамках муниципального задания</t>
  </si>
  <si>
    <t xml:space="preserve">            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</t>
  </si>
  <si>
    <t xml:space="preserve">            Участие футбольных команд городского округа Кинешма в областных и городских Первенствах и Чемпионатах по футболу</t>
  </si>
  <si>
    <t xml:space="preserve">          Основное мероприятие "Реализация "Всероссийского физкультурно-спортивного комплекса "Готов к труду и обороне" (ГТО)"</t>
  </si>
  <si>
    <t xml:space="preserve">            Организация работы центра тестирования по выполнению видов испытаний (тестов), нормативов "Всероссийского физкультурно-спортивного комплекса "Готов к труду и обороне"(ГТО)"</t>
  </si>
  <si>
    <t xml:space="preserve">          Основное мероприятие "Физическое воспитание и обеспечение организации и проведения физкультурных и спортивных мероприятий"</t>
  </si>
  <si>
    <t xml:space="preserve">            Организация проведения физкультурных и спортивных мероприятий, обеспечение участия спортсменов городского округа Кинешма в физкультурных и спортивных мероприятиях</t>
  </si>
  <si>
    <t xml:space="preserve">          Основное мероприятие "Совершенствование спортивной инфраструктуры и материально-технической базы для занятий физической культурой и массовым спортом"</t>
  </si>
  <si>
    <t xml:space="preserve">            Реконструкция и ремонт спортивных площадок, подготовка, заливка и содержание катков в зимний период</t>
  </si>
  <si>
    <t xml:space="preserve">          Основное мероприятие "Обеспечение доступа к объектам спорта"</t>
  </si>
  <si>
    <t xml:space="preserve">            Обеспечение доступа к объектам спорта для свободного пользования</t>
  </si>
  <si>
    <t xml:space="preserve">        Подпрограмма "Развитие системы подготовки спортивного резерва"</t>
  </si>
  <si>
    <t xml:space="preserve">          Основное мероприятие "Реализация программ спортивной подготовки и мероприятия по их реализации в муниципальных организациях городского округа Кинешма"</t>
  </si>
  <si>
    <t xml:space="preserve">            Спортивная подготовка по олимпийским и неолимпийским видам спорта</t>
  </si>
  <si>
    <t xml:space="preserve">    Другие вопросы в области физической культуры и спорта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</si>
  <si>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</si>
  <si>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        Обеспечение деятельности главы городского округа Кинешма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</si>
  <si>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</si>
  <si>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Основное мероприятие "Создание условий для решения вопросов местного значения, иных отдельных государственных полномочий"</t>
  </si>
  <si>
    <t xml:space="preserve">            Осуществление полномочий по созданию и организации деятельности комиссий по делам несовершеннолетних и защите их прав</t>
  </si>
  <si>
    <t xml:space="preserve">    Судебная система</t>
  </si>
  <si>
    <t xml:space="preserve">      Осуществление полномочий по составлению (изменению) списков кандидатов присяжные заседатели федеральных судов общей юрисдикции в Российской Федерации</t>
  </si>
  <si>
    <t xml:space="preserve">  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</si>
  <si>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    Основное мероприятие "Поддержка отдельных категорий жителей"</t>
  </si>
  <si>
    <t xml:space="preserve">            Поддержка граждан городского округа Кинешма</t>
  </si>
  <si>
    <t xml:space="preserve">            Услуги по технической инвентаризации зданий муниципального жилищного фонда городского округа Кинешма</t>
  </si>
  <si>
    <t xml:space="preserve">          Основное мероприятие "Реализация мероприятий по содействию занятости населения"</t>
  </si>
  <si>
    <t xml:space="preserve">            Организация общественных работ на территории городского округа Кинешма</t>
  </si>
  <si>
    <t xml:space="preserve">            Осуществление отдельных государственных полномочий в сфере административных правонарушений</t>
  </si>
  <si>
    <t xml:space="preserve">          Основное мероприятие "Информационное сопровождение органов местного самоуправления городского округа Кинешма"</t>
  </si>
  <si>
    <t xml:space="preserve">            Обеспечение населения информацией о деятельности органов местного самоуправления городского округа Кинешма по социально-значимым темам</t>
  </si>
  <si>
    <t xml:space="preserve">            Организация мероприятий по технической защите информации в городском округе Кинешма</t>
  </si>
  <si>
    <t xml:space="preserve">        Подпрограмма "Развитие институтов гражданского общества"</t>
  </si>
  <si>
    <t xml:space="preserve">          Основное мероприятие "Предоставление мер поддержки социально ориентированным некоммерческим организациям и территориальным общественным самоуправлениям"</t>
  </si>
  <si>
    <t xml:space="preserve">            Оказание финансовой поддержки территориальным общественным самоуправлениям</t>
  </si>
  <si>
    <t xml:space="preserve">            Установка общедомовых приборов учета</t>
  </si>
  <si>
    <t xml:space="preserve">            Оказание услуг по изготовлению технических заключений о состоянии строительных конструкций многоквартирных домов</t>
  </si>
  <si>
    <t xml:space="preserve">            Муниципальная поддержка капитального ремонта общего имущества в многоквартирных домах</t>
  </si>
  <si>
    <t xml:space="preserve">            Оплата коммунальных услуг, содержание, текущий ремонт жилых помещений, относящихся к свободному жилищному фонду</t>
  </si>
  <si>
    <t xml:space="preserve">            Замена и установка индивидуальных приборов учета (электроэнергии, холодного и горячего водоснабжения, газоснабжения) муниципальных жилых помещениях</t>
  </si>
  <si>
    <t xml:space="preserve">            Субсидия на благоустройство придомовых территорий многоквартирных домов из бюджета городского округа Кинешма</t>
  </si>
  <si>
    <t xml:space="preserve">            Обеспечение оздоровления детей (транспортные расходы)</t>
  </si>
  <si>
    <t xml:space="preserve">        Подпрограмма "Молодежная политика городского округа Кинешма"</t>
  </si>
  <si>
    <t xml:space="preserve">          Основное мероприятие "Организация работы с молодежью"</t>
  </si>
  <si>
    <t xml:space="preserve">            Организация временного трудоустройства несовершеннолетних граждан в возрасте от 14 до 18 лет</t>
  </si>
  <si>
    <t xml:space="preserve">            Организация молодежных мероприятий</t>
  </si>
  <si>
    <t xml:space="preserve">    Пенсионное обеспечение</t>
  </si>
  <si>
    <t xml:space="preserve">      Непрограммные направления деятельности бюджета городского округа Кинешма на поддержку отдельных категорий граждан городского округа Кинешма</t>
  </si>
  <si>
    <t xml:space="preserve">            Пенсионное обеспечение лиц, замещающих выборные муниципальные должности и муниципальные должности муниципальной службы городского округа Кинешма</t>
  </si>
  <si>
    <t xml:space="preserve">    Социальное обеспечение населения</t>
  </si>
  <si>
    <t xml:space="preserve">            Субсидирование социально ориентированных некоммерческих организаций</t>
  </si>
  <si>
    <t xml:space="preserve">            Материальное обеспечение граждан, удостоенных звания "Почетный гражданин города Кинешма"</t>
  </si>
  <si>
    <t xml:space="preserve">    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</si>
  <si>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СРЕДСТВА МАССОВОЙ ИНФОРМАЦИИ</t>
  </si>
  <si>
    <t xml:space="preserve">    Телевидение и радиовещание</t>
  </si>
  <si>
    <t xml:space="preserve">  ОБСЛУЖИВАНИЕ ГОСУДАРСТВЕННОГО И МУНИЦИПАЛЬНОГО ДОЛГА</t>
  </si>
  <si>
    <t xml:space="preserve">    Обслуживание государственного внутреннего и муниципального долга</t>
  </si>
  <si>
    <t xml:space="preserve">        Подпрограмма "Повышение качества управления муниципальными финансами"</t>
  </si>
  <si>
    <t xml:space="preserve">          Основное мероприятие "Обеспечение сбалансированности и устойчивости бюджета городского округа Кинешма"</t>
  </si>
  <si>
    <t xml:space="preserve">            Управление муниципальным долгом городского округа Кинешма</t>
  </si>
  <si>
    <t xml:space="preserve">              Обслуживание государственного (муниципального) долга</t>
  </si>
  <si>
    <t>городская Дума городского округа Кинешма</t>
  </si>
  <si>
    <t>962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</si>
  <si>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</si>
  <si>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Непрограммные направления деятельности бюджета городского округа Кинешма городской Думы городского округа Кинешма</t>
  </si>
  <si>
    <t xml:space="preserve">        городская Дума городского округа Кинешма</t>
  </si>
  <si>
    <t xml:space="preserve">          городская Дума городского округа Кинешма</t>
  </si>
  <si>
    <t xml:space="preserve">            Обеспечение функционирования председателя городской Думы городского округа Кинешма</t>
  </si>
  <si>
    <t xml:space="preserve">            Обеспечение функционирования аппарата городской Думы городского округа Кинешма</t>
  </si>
  <si>
    <t>Контрольно-счетная комиссия городского округа Кинешма</t>
  </si>
  <si>
    <t>963</t>
  </si>
  <si>
    <t xml:space="preserve">      Непрограммные направления деятельности бюджета городского округа Кинешма Контрольно-счетной комиссии городского округа Кинешма</t>
  </si>
  <si>
    <t xml:space="preserve">        Контрольно-счетной комиссии городского округа Кинешма</t>
  </si>
  <si>
    <t xml:space="preserve">          Контрольно-счетной комиссии городского округа Кинешма</t>
  </si>
  <si>
    <t xml:space="preserve">            Обеспечение функционирования Председателя Контрольно-счетной комиссии городского округа Кинешма</t>
  </si>
  <si>
    <t xml:space="preserve">            Обеспечение функционирования членов и аппарата Контрольно-счетной комиссии городского округа Кинешма</t>
  </si>
  <si>
    <t xml:space="preserve">          Основное мероприятие "Управление и распоряжение муниципальным имуществом городского округа Кинешма"</t>
  </si>
  <si>
    <t xml:space="preserve">            Оплата за услуги охраны объектов недвижимости, входящих в состав имущества муниципальной казны</t>
  </si>
  <si>
    <t xml:space="preserve">      Муниципальная программа городского округа Кинешма "Управление муниципальным имуществом в городском округе Кинешма"</t>
  </si>
  <si>
    <t xml:space="preserve">        Подпрограмма "Обеспечение деятельности комитета имущественных и земельных отношений администрации городского округа Кинешма"</t>
  </si>
  <si>
    <t xml:space="preserve">          Основное мероприятие "Финансовое обеспечение комитета имущественных и земельных отношений администрации городского округа Кинешма"</t>
  </si>
  <si>
    <t xml:space="preserve">        Подпрограмма "Обеспечение приватизации и содержание имущества муниципальной казны"</t>
  </si>
  <si>
    <t xml:space="preserve">            Обеспечение приватизации и проведение предпродажной подготовки объектов недвижимости</t>
  </si>
  <si>
    <t xml:space="preserve">            Содержание объектов недвижимости, входящих в состав имущества муниципальной казны</t>
  </si>
  <si>
    <t xml:space="preserve">            Эффективное управление, распоряжение имуществом, входящего в состав имущества муниципальной казны</t>
  </si>
  <si>
    <t>5210000000</t>
  </si>
  <si>
    <t>5210300000</t>
  </si>
  <si>
    <t>5210310140</t>
  </si>
  <si>
    <t>5210400000</t>
  </si>
  <si>
    <t>5210480370</t>
  </si>
  <si>
    <t>5220000000</t>
  </si>
  <si>
    <t>5220100000</t>
  </si>
  <si>
    <t xml:space="preserve">        Оказание мер поддержки народным дружинникам, создание условий для деятельности народной дружины</t>
  </si>
  <si>
    <t>5220160080</t>
  </si>
  <si>
    <t>5410700000</t>
  </si>
  <si>
    <t>5410700020</t>
  </si>
  <si>
    <t>5410700660</t>
  </si>
  <si>
    <t>54107S2910</t>
  </si>
  <si>
    <t>5410800000</t>
  </si>
  <si>
    <t xml:space="preserve">        Обеспечение мероприятий по совершенствованию местного самоуправления</t>
  </si>
  <si>
    <t>5410800650</t>
  </si>
  <si>
    <t>Бюджетные ассигнования 2024 год</t>
  </si>
  <si>
    <t xml:space="preserve">        Подпрограмма "Предупреждение правонарушений и обеспечение экологической безопасности"</t>
  </si>
  <si>
    <t xml:space="preserve">            Оказание мер поддержки народным дружинникам, создание условий для деятельности народной дружины</t>
  </si>
  <si>
    <t xml:space="preserve">          Основное мероприятие "Повышение качества и доступности государственных и муниципальных услуг"</t>
  </si>
  <si>
    <t xml:space="preserve">          Основное мероприятие "Обеспечение мероприятий по совершенствованию местного самоуправления городского округа Кинешма"</t>
  </si>
  <si>
    <t xml:space="preserve">            Обеспечение мероприятий по совершенствованию местного самоуправления</t>
  </si>
  <si>
    <t>КОНТРОЛЬ (НОЛИ!!!)</t>
  </si>
  <si>
    <t>Муниципальное казенное учреждение "Центр по обеспечению деятельности органов местного самоуправления городского округа Кинешма"</t>
  </si>
  <si>
    <t xml:space="preserve">            Обеспечение физической охраны организаций дополнительного образования</t>
  </si>
  <si>
    <t>4140100670</t>
  </si>
  <si>
    <t xml:space="preserve">            Обеспечение физической охраны учреждений культуры</t>
  </si>
  <si>
    <t>4210100680</t>
  </si>
  <si>
    <t xml:space="preserve">      Наказы избирателей депутатам Ивановской областной Думы за счет средств областного бюджета</t>
  </si>
  <si>
    <t>7900000000</t>
  </si>
  <si>
    <t>7990000000</t>
  </si>
  <si>
    <t xml:space="preserve">            Укрепление материально-технической базы муниципальных образовательных организаций</t>
  </si>
  <si>
    <t>79900S1950</t>
  </si>
  <si>
    <t xml:space="preserve">          Региональный проект "Современная школа"</t>
  </si>
  <si>
    <t>417E100000</t>
  </si>
  <si>
    <t xml:space="preserve">            Создание детских технопарков "Кванториум"</t>
  </si>
  <si>
    <t>417E151730</t>
  </si>
  <si>
    <t xml:space="preserve">            Благоустройство</t>
  </si>
  <si>
    <t>79900S2000</t>
  </si>
  <si>
    <t xml:space="preserve">        Подпрограмма "Противодействие злоупотреблению наркотиками и их незаконному обороту"</t>
  </si>
  <si>
    <t xml:space="preserve">          Основное мероприятие: "Осуществление полномочий по оказанию поддержки гражданам и их объедидениям, участвующим в охране общественного порядка, установленных действующим законодательством"</t>
  </si>
  <si>
    <t xml:space="preserve">            Поддержка молодых специалистов, принятых на работу в учреждения социальной сферы городского округа Кинешма</t>
  </si>
  <si>
    <t xml:space="preserve">            Содействие выполнения полномочий депутата городской Думы городского округа Кинешма</t>
  </si>
  <si>
    <t>7010000690</t>
  </si>
  <si>
    <t>969</t>
  </si>
  <si>
    <t xml:space="preserve">        Обеспечение физической охраны организаций дополнительного образования</t>
  </si>
  <si>
    <t xml:space="preserve">        Создание детских технопарков "Кванториум"</t>
  </si>
  <si>
    <t xml:space="preserve">        Обеспечение физической охраны учреждений культуры</t>
  </si>
  <si>
    <t xml:space="preserve">        Поддержка молодых специалистов, принятых на работу в учреждения социальной сферы городского округа Кинешма</t>
  </si>
  <si>
    <t xml:space="preserve">        Содействие выполнения полномочий депутата городской Думы городского округа Кинешма</t>
  </si>
  <si>
    <t xml:space="preserve">        Благоустройство</t>
  </si>
  <si>
    <t xml:space="preserve">        Укрепление материально-технической базы муниципальных образовательных организаций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</si>
  <si>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</si>
  <si>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</si>
  <si>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</si>
  <si>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     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</si>
  <si>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</si>
  <si>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</si>
  <si>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     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</si>
  <si>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</si>
  <si>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Возврат остатков субсидий на создание детских технопарков "Кванториум" из бюджетов городских округов</t>
  </si>
  <si>
    <t>2 19 25173 04 0000 150</t>
  </si>
  <si>
    <t>2 19 25304 04 0000 150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</si>
  <si>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</si>
  <si>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</si>
  <si>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Субсидии бюджетам городских округов на обеспечение образовательных организаций материально-технической базой для внедрения цифровой образовательной среды</t>
  </si>
  <si>
    <t>Субсидии бюджетам городских округов на поддержку отрасли культуры</t>
  </si>
  <si>
    <t>Субсидии бюджетам городских округов на реализацию программ формирования современной городской среды</t>
  </si>
  <si>
    <t>2 02 25555 04 0000 150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</si>
  <si>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</si>
  <si>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</si>
  <si>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    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</si>
  <si>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</si>
  <si>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</si>
  <si>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</si>
  <si>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 xml:space="preserve">       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организаций)</t>
  </si>
  <si>
    <t xml:space="preserve">        Возмещения затрат на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</si>
  <si>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4170311800</t>
  </si>
  <si>
    <t xml:space="preserve">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организациях)</t>
  </si>
  <si>
    <t xml:space="preserve">        Повышение качества отдыха и оздоровления детей на базе филиала муниципального автономного учреждения городского округа Кинешма Центр молодежного развития и досуга "ПРОдвижение" Детская база отдыха "Радуга""</t>
  </si>
  <si>
    <t xml:space="preserve">           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организаций)</t>
  </si>
  <si>
    <t xml:space="preserve">            Возмещения затрат на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</si>
  <si>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   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организациях)</t>
  </si>
  <si>
    <t xml:space="preserve">            Повышение качества отдыха и оздоровления детей на базе филиала муниципального автономного учреждения городского округа Кинешма Центр молодежного развития и досуга "ПРОдвижение" Детская база отдыха "Радуга""</t>
  </si>
  <si>
    <t>1 11 05000 00 0000 120</t>
  </si>
  <si>
    <t>1 08 07150 01 0000 110</t>
  </si>
  <si>
    <t>1 08 07000 01 0000 110</t>
  </si>
  <si>
    <t>1 08 03010 01 0000 110</t>
  </si>
  <si>
    <t>1 08 03000 01 0000 110</t>
  </si>
  <si>
    <t>1 06 06042 04 0000 110</t>
  </si>
  <si>
    <t>1 06 06032 04 0000 110</t>
  </si>
  <si>
    <t>1 06 06000 00 0000 110</t>
  </si>
  <si>
    <t>1 06 01020 04 0000 110</t>
  </si>
  <si>
    <t>1 06 01000 00 0000 110</t>
  </si>
  <si>
    <t>1 05 03010 01 0000 110</t>
  </si>
  <si>
    <t>1 05 03000 00 0000 110</t>
  </si>
  <si>
    <t>1 05 02010 02 0000 110</t>
  </si>
  <si>
    <t>1 05 02000 00 0000 110</t>
  </si>
  <si>
    <t>1 03 02241 01 0000 110</t>
  </si>
  <si>
    <t>1 03 02231 01 0000 110</t>
  </si>
  <si>
    <t>1 01 02020 01 0000 110</t>
  </si>
  <si>
    <t>1 01 02010 01 0000 110</t>
  </si>
  <si>
    <t>1 01 02000 01 0000 110</t>
  </si>
  <si>
    <t>1 11 05012 04 0000 120</t>
  </si>
  <si>
    <t>1 11 05034 04 0000 120</t>
  </si>
  <si>
    <t>1 11 07000 00 0000 120</t>
  </si>
  <si>
    <t>1 11 07014 04 0000 120</t>
  </si>
  <si>
    <t>1 11 09000 00 0000 120</t>
  </si>
  <si>
    <t>1 11 09044 04 0000 120</t>
  </si>
  <si>
    <t>1 12 00000 00 0000 000</t>
  </si>
  <si>
    <t>1 12 01000 01 0000 120</t>
  </si>
  <si>
    <t>1 12 01041 01 0000 120</t>
  </si>
  <si>
    <t>1 12 01042 01 0000 120</t>
  </si>
  <si>
    <t>1 13 00000 00 0000 000</t>
  </si>
  <si>
    <t>1 13 01000 00 0000 000</t>
  </si>
  <si>
    <t>1 13 01994 04 0000 130</t>
  </si>
  <si>
    <t>1 13 02994 04 0000 130</t>
  </si>
  <si>
    <t>1 14 00000 00 0000 000</t>
  </si>
  <si>
    <t>1 14 02000 00 0000 410</t>
  </si>
  <si>
    <t>1 14 02043 04 0000 410</t>
  </si>
  <si>
    <t>1 14 06000 00 0000 430</t>
  </si>
  <si>
    <t>1 14 06012 04 0000 430</t>
  </si>
  <si>
    <t>1 16 00000 00 0000 000</t>
  </si>
  <si>
    <t>1 16 01063 01 0000 140</t>
  </si>
  <si>
    <t>1 17 00000 00 0000 000</t>
  </si>
  <si>
    <t>1 17 05000 00 0000 180</t>
  </si>
  <si>
    <t>1 17 05040 04 0002 180</t>
  </si>
  <si>
    <t>1 17 05040 04 0003 180</t>
  </si>
  <si>
    <t>1 17 05040 04 0004 180</t>
  </si>
  <si>
    <t>1 17 05040 04 0006 180</t>
  </si>
  <si>
    <t>2 00 00000 00 0000 000</t>
  </si>
  <si>
    <t>2 02 00000 00 0000 000</t>
  </si>
  <si>
    <t>2 02 10000 00 0000 150</t>
  </si>
  <si>
    <t>2 02 15001 04 0000 150</t>
  </si>
  <si>
    <t>2 02 20000 00 0000 150</t>
  </si>
  <si>
    <t>2 02 25491 04 0000 150</t>
  </si>
  <si>
    <t>2 02 25497 04 0000 150</t>
  </si>
  <si>
    <t>2 02 29999 04 0000 150</t>
  </si>
  <si>
    <t>2 02 30000 00 0000 150</t>
  </si>
  <si>
    <t>2 02 30024 04 0000 150</t>
  </si>
  <si>
    <t>Дотации бюджетам бюджетной системы Российской Федерации</t>
  </si>
  <si>
    <t>Возврат остатков субсидий на реализацию программ формирования современной городской среды из бюджетов городских округов</t>
  </si>
  <si>
    <t>2 02 25299 04 0000 150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</si>
  <si>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</si>
  <si>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          Региональный проект "Региональная и местная дорожная сеть"</t>
  </si>
  <si>
    <t>462R100000</t>
  </si>
  <si>
    <t>462R153940</t>
  </si>
  <si>
    <t>1 17 15020 04 0023 150</t>
  </si>
  <si>
    <t>Благоустройство дворовой территории: установка детской площадки между домами №№ 186 и 184а по ул. Вичугская г. Кинешмы</t>
  </si>
  <si>
    <t>Благоустройство дворовой территории: установка детской площадки у д. № 35 по ул. Маршала Василевского г. Кинешмы</t>
  </si>
  <si>
    <t>Благоустройство общественной территории: ремонт автомобильной дороги от д. № 3/15 по ул. Сеченова до д. №2/1 по ул. Выборгская г. Кинешмы (в щебеночном исполнении)</t>
  </si>
  <si>
    <t>Благоустройство общественной территории: создание зоны отдыха на территории у р. Козлиха г. Кинешма</t>
  </si>
  <si>
    <t>Благоустройство общественной территории: установка детской площадки между д. № 45 по ул. Ванцетти и д. 72 по ул. Менделеева г. Кинешмы</t>
  </si>
  <si>
    <t>Благоустройство общественной территории: установка спортивной площадки для воркаута на территории сквера на пересечении ул. Правды и ул. им. Менделеева г. Кинешмы</t>
  </si>
  <si>
    <t>Благоустройство общественной территории: установка спортивной площадки для воркаута у д. 14 по ул. Красный Металлист г. Кинешмы</t>
  </si>
  <si>
    <t>Благоустройство общественной территории: установка спортивной площадки у д. 44 по ул. Ванцетти г. Кинешмы</t>
  </si>
  <si>
    <t>Благоустройство общественной территории: установка сценической площадки (сцены) на досуговой площадке, расположенной между д. № 7 по ул. Щорса и МБОУ школа № 18 им. Маршала Василевского г. Кинешмы</t>
  </si>
  <si>
    <t>Благоустройство общественной территории: установка хоккейной коробки на стадионе по ул. Вичугская г. Кинешмы</t>
  </si>
  <si>
    <t>2 02 25394 04 0000 150</t>
  </si>
  <si>
    <t>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</si>
  <si>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Возврат остатков субсидий на финансовое обеспечение мероприятий федеральной целевой программы «Развитие физической культуры и спорта в Российской Федерации на 2016 - 2020 годы» из бюджетов городских округов</t>
  </si>
  <si>
    <t>2 19 25495 04 0000 150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</si>
  <si>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</si>
  <si>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1 16 07010 04 0000 140</t>
  </si>
  <si>
    <t>4220100680</t>
  </si>
  <si>
    <t xml:space="preserve">        Организация и проведение спортивно-оздоровительной работы по развитию физической культуры и спорта среди различных групп населения</t>
  </si>
  <si>
    <t>4310211850</t>
  </si>
  <si>
    <t xml:space="preserve">        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</si>
  <si>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 xml:space="preserve">        Финансовое обеспечение расходов, предусмотренных к распределению на реализацию муниципальных программ городского округа Кинешма, региональных проектов Ивановской области, направленных на достижение целей, показателей и результатов федеральных проектов, входящих в том числе в состав соответствующих национальных проектов (программ)</t>
  </si>
  <si>
    <t>8090060150</t>
  </si>
  <si>
    <t xml:space="preserve">            Финансовое обеспечение расходов, предусмотренных к распределению на реализацию муниципальных программ городского округа Кинешма, региональных проектов Ивановской области, направленных на достижение целей, показателей и результатов федеральных проектов, входящих в том числе в состав соответствующих национальных проектов (программ)</t>
  </si>
  <si>
    <t xml:space="preserve">            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</si>
  <si>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 xml:space="preserve">            Организация и проведение спортивно-оздоровительной работы по развитию физической культуры и спорта среди различных групп населения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</si>
  <si>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</si>
  <si>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1 14 02042 04 0000 440</t>
  </si>
  <si>
    <t xml:space="preserve">        Реализация инновационного социального проекта городского округа Кинешма Ивановской области "Уютный коворкинг "Своя КУХНЯ"</t>
  </si>
  <si>
    <t>4410211930</t>
  </si>
  <si>
    <t xml:space="preserve">        Прочие направления деятельности бюджета городского округа Кинешма</t>
  </si>
  <si>
    <t>8090011230</t>
  </si>
  <si>
    <t xml:space="preserve">            Прочие направления деятельности бюджета городского округа Кинешма</t>
  </si>
  <si>
    <t xml:space="preserve">            Реализация инновационного социального проекта городского округа Кинешма Ивановской области "Уютный коворкинг "Своя КУХНЯ"</t>
  </si>
  <si>
    <t>№</t>
  </si>
  <si>
    <t>Вид долгового обязательства</t>
  </si>
  <si>
    <t>Внутренние заимствования (привлечение/погашение)</t>
  </si>
  <si>
    <t>1.1</t>
  </si>
  <si>
    <t>Кредиты кредитных  организаций</t>
  </si>
  <si>
    <t>1.1.1.</t>
  </si>
  <si>
    <t>Привлечение, всего, в том числе</t>
  </si>
  <si>
    <t>со сроком погашения в 2025 году</t>
  </si>
  <si>
    <t>со сроком погашения в 2026 году</t>
  </si>
  <si>
    <t>1.1.2.</t>
  </si>
  <si>
    <t>Погашение, всего, в том числе</t>
  </si>
  <si>
    <t>1.2.</t>
  </si>
  <si>
    <t>Бюджетные кредиты от других бюджетов бюджетной системы Российской Федерации: бюджетные кредиты на пополнение остатков средств на счете бюджета городского округа Кинешма</t>
  </si>
  <si>
    <t>1.2.1.</t>
  </si>
  <si>
    <t>на пополнение остатка средств на едином счете бюджета</t>
  </si>
  <si>
    <t>в целях частичного покрытия дефицита бюджета</t>
  </si>
  <si>
    <t>1.2.2.</t>
  </si>
  <si>
    <t>Погашение</t>
  </si>
  <si>
    <t>2.</t>
  </si>
  <si>
    <t>Лимит на кредитные средства по Договору с УФК по 
Ивановской области о предоставлении Бюджетного кредита</t>
  </si>
  <si>
    <t>Приложение 5
к проекту решения  городской Думы 
городского округа Кинешма
  от ____________ № _________ 
«О бюджете городского округа Кинешма
 на 2023 год  и плановый период 2024 и 2025 годов»</t>
  </si>
  <si>
    <t>Программа муниципальных  заимствований  городского округа Кинешма на 2023 год
 и плановый период 2024 и 2025 годов</t>
  </si>
  <si>
    <t>на 2025 год</t>
  </si>
  <si>
    <t>со сроком погашения в 2027 году</t>
  </si>
  <si>
    <t>по сроку в 2025 году</t>
  </si>
  <si>
    <t>для погашения долговых обязательств  муниципального образования по рыночным заимствованиям</t>
  </si>
  <si>
    <t>для погашения долговых обязательств муниципального образования по рыночным заимствованиям</t>
  </si>
  <si>
    <t>-11 500 000 (2023 год)</t>
  </si>
  <si>
    <t>-13 141 100              (2024 год)</t>
  </si>
  <si>
    <t>Источники финансирования дефицита   бюджета городского округа Кинешма на 2023 год
 и плановый период 2024 и 2025 годов</t>
  </si>
  <si>
    <t>Приложение 4
к проекту решения  городской Думы 
городского округа Кинешма
  от ____________ № _________ 
«О бюджете городского округа Кинешма
 на 2023 год  и плановый период 2024 и 2025 годов»</t>
  </si>
  <si>
    <t>Показатели  доходов бюджета городского округа Кинешма 
по кодам бюджетной классификации доходов на 2023 год
 и плановый период 2024 и 2025 годов</t>
  </si>
  <si>
    <t>Приложение 1
к проекту решения  городской Думы 
городского округа Кинешма
  от ____________ № _________
«О бюджете городского округа Кинешма
 на 2023 год  и плановый период 2024 и 2025 годов»</t>
  </si>
  <si>
    <t>2025 год</t>
  </si>
  <si>
    <t>Муниципальная программа городского округа Кинешма "Развитие образования городского округа Кинешма"</t>
  </si>
  <si>
    <t xml:space="preserve">  Подпрограмма "Дошкольное образование детей в муниципальных организациях городского округа Кинешма"</t>
  </si>
  <si>
    <t xml:space="preserve">    Основное мероприятие "Дошкольное образование. Присмотр и уход за детьми"</t>
  </si>
  <si>
    <t xml:space="preserve">      Дошкольное образование</t>
  </si>
  <si>
    <t xml:space="preserve">        Формирование фонда оплаты труда учреждения в рамках муниципального задания</t>
  </si>
  <si>
    <t>4110111950</t>
  </si>
  <si>
    <t xml:space="preserve">  Подпрограмма "Общее образование в муниципальных организациях городского округа Кинешма"</t>
  </si>
  <si>
    <t xml:space="preserve">    Основное мероприятие "Реализация программ начального общего, основного общего и среднего общего образования"</t>
  </si>
  <si>
    <t xml:space="preserve">      Общее образование</t>
  </si>
  <si>
    <t xml:space="preserve">  Подпрограмма "Дополнительное образование в муниципальных организациях городского округа Кинешма"</t>
  </si>
  <si>
    <t xml:space="preserve">    Основное мероприятие "Реализация образовательных программ дополнительного образования детей и мероприятия по их реализации"</t>
  </si>
  <si>
    <t xml:space="preserve">      Дополнительное образование детей</t>
  </si>
  <si>
    <t>4140111950</t>
  </si>
  <si>
    <t xml:space="preserve">    Основное мероприятие "Поэтапное повышение средней заработной платы педагогических работников муниципальных организаций дополнительного образования детей"</t>
  </si>
  <si>
    <t xml:space="preserve">  Подпрограмма "Обеспечение деятельности муниципальных организаций и отраслевых (функциональных) органов администрации городского округа Кинешма"</t>
  </si>
  <si>
    <t xml:space="preserve">    Основное мероприятие "Информационно-методическое и бухгалтерское сопровождение"</t>
  </si>
  <si>
    <t xml:space="preserve">      Другие вопросы в области образования</t>
  </si>
  <si>
    <t xml:space="preserve">    Основное мероприятие "Повышение эффективности деятельности отраслевых (функциональных) органов администрации городского округа Кинешма"</t>
  </si>
  <si>
    <t xml:space="preserve">  Подпрограмма "Поддержка развития образовательных организаций городского округа Кинешма"</t>
  </si>
  <si>
    <t xml:space="preserve">    Основное мероприятие "Содействие развитию образовательных организаций"</t>
  </si>
  <si>
    <t xml:space="preserve">    Основное мероприятие "Развитие интеллектуального, творческого и физического потенциала обучающихся"</t>
  </si>
  <si>
    <t xml:space="preserve">    Основное мероприятие "Финансовое обеспечение предоставления мер социальной поддержки в сфере общего образования"</t>
  </si>
  <si>
    <t xml:space="preserve">      Охрана семьи и детства</t>
  </si>
  <si>
    <t xml:space="preserve">    Региональный проект "Современная школа"</t>
  </si>
  <si>
    <t>Муниципальная программа городского округа Кинешма "Культура городского округа Кинешма"</t>
  </si>
  <si>
    <t xml:space="preserve">  Подпрограмма "Наследие"</t>
  </si>
  <si>
    <t xml:space="preserve">    Основное мероприятие "Библиотечное обслуживание населения"</t>
  </si>
  <si>
    <t xml:space="preserve">      Культура</t>
  </si>
  <si>
    <t>4210111950</t>
  </si>
  <si>
    <t xml:space="preserve">    Основное мероприятие "Формирование и содержание муниципального архива"</t>
  </si>
  <si>
    <t xml:space="preserve">      Другие общегосударственные вопросы</t>
  </si>
  <si>
    <t>4210211950</t>
  </si>
  <si>
    <t xml:space="preserve">  Подпрограмма "Культурно-досуговая деятельность"</t>
  </si>
  <si>
    <t xml:space="preserve">    Основное мероприятие "Организация культурного досуга и отдыха населения городского округа Кинешма"</t>
  </si>
  <si>
    <t>4220111950</t>
  </si>
  <si>
    <t xml:space="preserve">  Подпрограмма "Развитие туризма в городском округе Кинешма"</t>
  </si>
  <si>
    <t xml:space="preserve">    Основное мероприятие "Создание благоприятных условий для устойчивого развития сферы туризма в городском округе Кинешма и повышение потребительского спроса на туристские услуги"</t>
  </si>
  <si>
    <t xml:space="preserve">  Подпрограмма "Обеспечение деятельности отраслевых (функциональных) органов администрации городского округа Кинешма"</t>
  </si>
  <si>
    <t xml:space="preserve">      Другие вопросы в области культуры, кинематографии</t>
  </si>
  <si>
    <t>Муниципальная программа городского округа Кинешма "Развитие физической культуры и спорта в городском округе Кинешма"</t>
  </si>
  <si>
    <t xml:space="preserve">  Подпрограмма "Развитие физической культуры и массового спорта"</t>
  </si>
  <si>
    <t xml:space="preserve">    Основное мероприятие "Реализация "Всероссийского физкультурно-спортивного комплекса "Готов к труду и обороне" (ГТО)"</t>
  </si>
  <si>
    <t xml:space="preserve">      Массовый спорт</t>
  </si>
  <si>
    <t xml:space="preserve">    Основное мероприятие "Физическое воспитание и обеспечение организации и проведения физкультурных и спортивных мероприятий"</t>
  </si>
  <si>
    <t xml:space="preserve">    Основное мероприятие "Совершенствование спортивной инфраструктуры и материально-технической базы для занятий физической культурой и массовым спортом"</t>
  </si>
  <si>
    <t xml:space="preserve">    Основное мероприятие "Обеспечение доступа к объектам спорта"</t>
  </si>
  <si>
    <t>4310611950</t>
  </si>
  <si>
    <t xml:space="preserve">  Подпрограмма "Развитие системы подготовки спортивного резерва"</t>
  </si>
  <si>
    <t xml:space="preserve">    Основное мероприятие "Реализация программ спортивной подготовки и мероприятия по их реализации в муниципальных организациях городского округа Кинешма"</t>
  </si>
  <si>
    <t>4320111950</t>
  </si>
  <si>
    <t xml:space="preserve">      Другие вопросы в области физической культуры и спорта</t>
  </si>
  <si>
    <t>Муниципальная программа городского округа Кинешма "Реализация социальной и молодежной политики в городском округе Кинешма</t>
  </si>
  <si>
    <t xml:space="preserve">  Подпрограмма "Поддержка отдельных категорий граждан городского округа Кинешма"</t>
  </si>
  <si>
    <t xml:space="preserve">    Основное мероприятие "Предоставление мер поддержки отдельным категориям работников учреждений социальной сферы"</t>
  </si>
  <si>
    <t xml:space="preserve">      Молодежная политика</t>
  </si>
  <si>
    <t xml:space="preserve">    Основное мероприятие "Поддержка отдельных категорий жителей"</t>
  </si>
  <si>
    <t xml:space="preserve">  Подпрограмма "Дети города Кинешма"</t>
  </si>
  <si>
    <t xml:space="preserve">    Основное мероприятие "Отдых и оздоровление детей"</t>
  </si>
  <si>
    <t>4420211950</t>
  </si>
  <si>
    <t xml:space="preserve">  Подпрограмма "Молодежная политика городского округа Кинешма"</t>
  </si>
  <si>
    <t xml:space="preserve">    Основное мероприятие "Организация работы с молодежью"</t>
  </si>
  <si>
    <t>Муниципальная программа городского округа Кинешма "Обеспечение качественным жильем, услугами жилищно-коммунального хозяйства населения городского округа Кинешма"</t>
  </si>
  <si>
    <t xml:space="preserve">  Подпрограмма "Жилище"</t>
  </si>
  <si>
    <t xml:space="preserve">    Основное мероприятие "Создание безопасности и благоприятных условий проживания граждан, организационное и финансовое обеспечение проведения капитального ремонта общего имущества в многоквартирных домах и улучшение эксплуатационных характеристик общего имущества в многоквартирных домах, снижение социальной напряженности среди населения по оплате коммунальных услуг"</t>
  </si>
  <si>
    <t xml:space="preserve">      Жилищное хозяйство</t>
  </si>
  <si>
    <t xml:space="preserve">      Благоустройство</t>
  </si>
  <si>
    <t xml:space="preserve">  Подпрограмма "Развитие инженерных инфраструктур"</t>
  </si>
  <si>
    <t xml:space="preserve">    Основное мероприятие "Развитие и организация инженерных инфраструктур"</t>
  </si>
  <si>
    <t>Муниципальная программа городского округа Кинешма "Развитие транспортной системы в городском округе Кинешма"</t>
  </si>
  <si>
    <t xml:space="preserve">  Подпрограмма "Содержание автомобильных дорог общего пользования местного значения, мостов и иных транспортных инженерных сооружений в границах городского округа Кинешма"</t>
  </si>
  <si>
    <t xml:space="preserve">    Основное мероприятие "Организация содержания закрепленных автомобильных дорог общего пользования и искусственных дорожных сооружений в их составе" в границах городского округа Кинешма"</t>
  </si>
  <si>
    <t xml:space="preserve">      Дорожное хозяйство (дорожные фонды)</t>
  </si>
  <si>
    <t>4610110010</t>
  </si>
  <si>
    <t>4610111950</t>
  </si>
  <si>
    <t xml:space="preserve">  Подпрограмма "Ремонт автомобильных дорог общего пользования местного значения, внутриквартальных проездов и придомовых территорий городского округа Кинешма"</t>
  </si>
  <si>
    <t xml:space="preserve">    Основное мероприятие "Организация ремонта закрепленных автомобильных дорог общего пользования и искусственных дорожных сооружений в их составе, внутриквартальных проездов и придомовых территорий городского округа Кинешма"</t>
  </si>
  <si>
    <t>4620110010</t>
  </si>
  <si>
    <t xml:space="preserve">    Региональный проект "Региональная и местная дорожная сеть"</t>
  </si>
  <si>
    <t>Муниципальная программа городского округа Кинешма "Защита населения и территорий от чрезвычайных ситуаций, обеспечение пожарной безопасности и безопасности людей"</t>
  </si>
  <si>
    <t xml:space="preserve">  Подпрограмма "Предупреждение и ликвидация последствий чрезвычайных ситуаций в границах городского округа Кинешма"</t>
  </si>
  <si>
    <t xml:space="preserve">    Основное мероприятие "Организация мероприятий по предупреждению, ликвидации последствий чрезвычайных ситуаций и происшествий, оказанию помощи при происшествиях и чрезвычайных ситуациях на территории городского округа Кинешма и обучение населения городского округа Кинешма в области гражданской обороны, защиты населения и территорий от чрезвычайных ситуаций природного и техногенного характера"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</si>
  <si>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</si>
  <si>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  Подпрограмма "Внедрение и развитие аппаратно-программного комплекса "Безопасный город" на территории городского округа Кинешма"</t>
  </si>
  <si>
    <t xml:space="preserve">    Основное мероприятие "Совершенствование системы видеонаблюдения и видеофиксации происшествий и чрезвычайных ситуаций на базе МУ "Управление по делам гражданской обороны и чрезвычайным ситуациям городского округа Кинешма"</t>
  </si>
  <si>
    <t>Муниципальная программа городского округа Кинешма "Профилактика терроризма, минимизация и (или) ликвидация последствий его проявлений в городском округе Кинешма"</t>
  </si>
  <si>
    <t xml:space="preserve">    Основное мероприятие "Управление и распоряжение муниципальным имуществом городского округа Кинешма"</t>
  </si>
  <si>
    <t>Муниципальная программа городского округа Кинешма "Управление муниципальным имуществом в городском округе Кинешма"</t>
  </si>
  <si>
    <t xml:space="preserve">  Подпрограмма "Обеспечение деятельности комитета имущественных и земельных отношений администрации городского округа Кинешма"</t>
  </si>
  <si>
    <t xml:space="preserve">    Основное мероприятие "Финансовое обеспечение комитета имущественных и земельных отношений администрации городского округа Кинешма"</t>
  </si>
  <si>
    <t xml:space="preserve">  Подпрограмма "Обеспечение приватизации и содержание имущества муниципальной казны"</t>
  </si>
  <si>
    <t>Муниципальная программа городского округа Кинешма "Благоустройство городского округа Кинешма"</t>
  </si>
  <si>
    <t xml:space="preserve">  Подпрограмма "Благоустройство территории городского округа Кинешма"</t>
  </si>
  <si>
    <t xml:space="preserve">    Основное мероприятие "Благоустройство территорий общего пользования"</t>
  </si>
  <si>
    <t>5110111950</t>
  </si>
  <si>
    <t xml:space="preserve">    Основное мероприятие "Содержание территорий общего пользования городских кладбищ и оказание поддержки в связи с погребением невостребованных и неизвестных умерших"</t>
  </si>
  <si>
    <t>5110211950</t>
  </si>
  <si>
    <t xml:space="preserve">    Основное мероприятие "Обновление парка автотранспортных средств, используемых при выполнении операций внешнего благоустройства населенных пунктов, и коммунальной техники"</t>
  </si>
  <si>
    <t xml:space="preserve">  Подпрограмма "Текущее содержание инженерной защиты (дамбы, дренажные системы водоперекачивающие станции)"</t>
  </si>
  <si>
    <t xml:space="preserve">    Основное мероприятие "Текущее содержание гидротехнических сооружений"</t>
  </si>
  <si>
    <t xml:space="preserve">      Водное хозяйство</t>
  </si>
  <si>
    <t>Муниципальная программа городского округа Кинешма "Профилактика правонарушений в городском округе Кинешма"</t>
  </si>
  <si>
    <t xml:space="preserve">  Подпрограмма "Предупреждение правонарушений и обеспечение экологической безопасности"</t>
  </si>
  <si>
    <t xml:space="preserve">    Основное мероприятие "Реализация мероприятий по содействию занятости населения"</t>
  </si>
  <si>
    <t xml:space="preserve">    Основное мероприятие "Регулирование численности безнадзорных животных на территории городского округа Кинешма"</t>
  </si>
  <si>
    <t xml:space="preserve">      Сельское хозяйство и рыболовство</t>
  </si>
  <si>
    <t xml:space="preserve">  Подпрограмма "Противодействие злоупотреблению наркотиками и их незаконному обороту"</t>
  </si>
  <si>
    <t xml:space="preserve">    Основное мероприятие: "Осуществление полномочий по оказанию поддержки гражданам и их объедидениям, участвующим в охране общественного порядка, установленных действующим законодательством"</t>
  </si>
  <si>
    <t>Муниципальная программа городского округа Кинешма "Управление муниципальными финансами и муниципальным долгом"</t>
  </si>
  <si>
    <t xml:space="preserve">    Основное мероприятие "Обеспечение функционирования муниципальных организаций и отраслевых (функциональных) органов администрации городского округа Кинешма"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</si>
  <si>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</si>
  <si>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Подпрограмма "Повышение качества управления муниципальными финансами"</t>
  </si>
  <si>
    <t xml:space="preserve">    Основное мероприятие "Обеспечение сбалансированности и устойчивости бюджета городского округа Кинешма"</t>
  </si>
  <si>
    <t xml:space="preserve">      Обслуживание государственного внутреннего и муниципального долга</t>
  </si>
  <si>
    <t>Муниципальная программа городского округа Кинешма "Совершенствование местного самоуправления городского округа Кинешма"</t>
  </si>
  <si>
    <t xml:space="preserve">  Подпрограмма "Обеспечение деятельности органов местного самоуправления городского округа Кинешма"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</si>
  <si>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</si>
  <si>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</si>
  <si>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Основное мероприятие "Создание условий для решения вопросов местного значения, иных отдельных государственных полномочий"</t>
  </si>
  <si>
    <t xml:space="preserve">    Основное мероприятие "Обеспечение полномочий городского округа Кинешма в сфере строительства, реконструкции, капитального и текущего ремонта объектов капитального строительства"</t>
  </si>
  <si>
    <t xml:space="preserve">    Основное мероприятие "Информационное сопровождение органов местного самоуправления городского округа Кинешма"</t>
  </si>
  <si>
    <t xml:space="preserve">      Телевидение и радиовещание</t>
  </si>
  <si>
    <t>5410411950</t>
  </si>
  <si>
    <t xml:space="preserve">    Основное мероприятие "Информатизация учреждений городского округа Кинешма"</t>
  </si>
  <si>
    <t xml:space="preserve">    Основное мероприятие "Повышение качества и доступности государственных и муниципальных услуг"</t>
  </si>
  <si>
    <t xml:space="preserve">    Основное мероприятие "Обеспечение мероприятий по совершенствованию местного самоуправления городского округа Кинешма"</t>
  </si>
  <si>
    <t xml:space="preserve">  Подпрограмма "Развитие институтов гражданского общества"</t>
  </si>
  <si>
    <t xml:space="preserve">    Основное мероприятие "Предоставление мер поддержки социально ориентированным некоммерческим организациям и территориальным общественным самоуправлениям"</t>
  </si>
  <si>
    <t xml:space="preserve">      Социальное обеспечение населения</t>
  </si>
  <si>
    <t>Муниципальная программа городского округа Кинешма "Охрана окружающей среды"</t>
  </si>
  <si>
    <t xml:space="preserve">    Региональный проект "Оздоровление Волги"</t>
  </si>
  <si>
    <t xml:space="preserve">      Сбор, удаление отходов и очистка сточных вод</t>
  </si>
  <si>
    <t>Непрограммные направления деятельности бюджета городского округа Кинешма городской Думы городского округа Кинешма</t>
  </si>
  <si>
    <t xml:space="preserve">  городская Дума городского округа Кинешма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</si>
  <si>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</si>
  <si>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Непрограммные направления деятельности бюджета городского округа Кинешма Контрольно-счетной комиссии городского округа Кинешма</t>
  </si>
  <si>
    <t xml:space="preserve">  Контрольно-счетной комиссии городского округа Кинешма</t>
  </si>
  <si>
    <t>Непрограммные направления деятельности бюджета городского округа Кинешма резервного фонда администрации городского округа Кинешма</t>
  </si>
  <si>
    <t xml:space="preserve">  Резервный фонд администрации городского округа Кинешма</t>
  </si>
  <si>
    <t xml:space="preserve">      Резервные фонды</t>
  </si>
  <si>
    <t>Непрограммные направления деятельности бюджета городского округа Кинешма на исполнение судебных актов</t>
  </si>
  <si>
    <t xml:space="preserve">  Иные непрограммные направления</t>
  </si>
  <si>
    <t>Осуществление полномочий по составлению (изменению) списков кандидатов присяжные заседатели федеральных судов общей юрисдикции в Российской Федерации</t>
  </si>
  <si>
    <t xml:space="preserve">      Судебная система</t>
  </si>
  <si>
    <t>Непрограммные направления деятельности бюджета городского округа Кинешма на поддержку отдельных категорий граждан городского округа Кинешма</t>
  </si>
  <si>
    <t xml:space="preserve">      Пенсионное обеспечение</t>
  </si>
  <si>
    <t>Расходные обязательства городского округа Кинешма по приведению уровня заработной платы работников бюджетной сферы в соответствие нормам действующего законодательства</t>
  </si>
  <si>
    <t>Наказы избирателей депутатам Ивановской областной Думы за счет средств областного бюджета</t>
  </si>
  <si>
    <t>Непрограммные направления деятельности бюджета городского округа Кинешма по прочим расходам</t>
  </si>
  <si>
    <t xml:space="preserve">        Членские взносы в общероссийские и региональные объединения муниципальных образований</t>
  </si>
  <si>
    <t>8090060170</t>
  </si>
  <si>
    <t>8090010030</t>
  </si>
  <si>
    <t xml:space="preserve">            Формирование фонда оплаты труда учреждения в рамках муниципального задания</t>
  </si>
  <si>
    <t xml:space="preserve">            Членские взносы в общероссийские и региональные объединения муниципальных образований</t>
  </si>
  <si>
    <t>Приложение 2
к проекту решения  городской Думы 
городского округа Кинешма
  от ____________ № _________ 
«О бюджете городского округа Кинешма
 на 2023 год  и плановый период 2024 и 2025 годов»</t>
  </si>
  <si>
    <t>Распределение бюджетных ассигнований по разделам, подразделам и целевым статьям муниципальных программ и  непрограммным направлениям деятельности, группам видов расходов классификации расходов бюджета городского округа Кинешма на 2023 год и плановый период 2024 и 2025 годов</t>
  </si>
  <si>
    <t>Распределение бюджетных ассигнований по разделам, подразделам, целевым статьям и видам расходов классификации расходов бюджета в ведомственной структуре расходов бюджета городского округа Кинешма на 2023 год и плановый период 2024 и 2025 годов</t>
  </si>
  <si>
    <t>Приложение 3
к проекту решения  городской Думы 
городского округа Кинешма
  от ____________ № _________ 
«О бюджете городского округа Кинешма
 на 2023 год  и плановый период 2024 и 2025 годов»</t>
  </si>
  <si>
    <t>Бюджетные ассигнования 2025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</si>
</sst>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_ ;\-#,##0.00\ 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Georgia"/>
      <family val="1"/>
      <charset val="204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 Cyr"/>
      <family val="2"/>
    </font>
    <font>
      <sz val="12"/>
      <color rgb="FF000000"/>
      <name val="Times New Roman"/>
      <family val="1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2"/>
      <color rgb="FF000000"/>
      <name val="Arial Cyr"/>
      <family val="2"/>
    </font>
    <font>
      <b/>
      <sz val="12"/>
      <color rgb="FF000000"/>
      <name val="Arial Cyr"/>
    </font>
    <font>
      <b/>
      <sz val="10"/>
      <color rgb="FF000000"/>
      <name val="Arial Cyr"/>
      <family val="2"/>
    </font>
    <font>
      <sz val="10"/>
      <color rgb="FF000000"/>
      <name val="Arial"/>
      <family val="2"/>
      <charset val="204"/>
    </font>
    <font>
      <sz val="10"/>
      <name val="Georgia"/>
      <family val="1"/>
      <charset val="204"/>
    </font>
    <font>
      <sz val="10"/>
      <name val="Arial Cyr"/>
      <charset val="204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2"/>
      <name val="Georgia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name val="Georgia"/>
      <family val="1"/>
      <charset val="204"/>
    </font>
    <font>
      <b/>
      <i/>
      <sz val="12"/>
      <name val="Georgia"/>
      <family val="1"/>
      <charset val="204"/>
    </font>
    <font>
      <sz val="9"/>
      <color rgb="FFFF0000"/>
      <name val="Georgia"/>
      <family val="1"/>
      <charset val="204"/>
    </font>
    <font>
      <i/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  <font>
      <sz val="12"/>
      <color theme="0" tint="-0.34998626667073579"/>
      <name val="Georgia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97">
    <xf numFmtId="0" fontId="0" fillId="0" borderId="0"/>
    <xf numFmtId="0" fontId="3" fillId="0" borderId="0"/>
    <xf numFmtId="164" fontId="5" fillId="0" borderId="0">
      <alignment vertical="top" wrapText="1"/>
    </xf>
    <xf numFmtId="0" fontId="6" fillId="0" borderId="0">
      <alignment wrapText="1"/>
    </xf>
    <xf numFmtId="0" fontId="6" fillId="0" borderId="0">
      <alignment horizontal="right"/>
    </xf>
    <xf numFmtId="0" fontId="8" fillId="0" borderId="1">
      <alignment horizontal="center" vertical="center" wrapText="1"/>
    </xf>
    <xf numFmtId="0" fontId="8" fillId="0" borderId="2">
      <alignment horizontal="center" vertical="center" shrinkToFit="1"/>
    </xf>
    <xf numFmtId="0" fontId="8" fillId="0" borderId="2">
      <alignment horizontal="left" vertical="top" wrapText="1"/>
    </xf>
    <xf numFmtId="4" fontId="8" fillId="2" borderId="2">
      <alignment horizontal="right" vertical="top" shrinkToFit="1"/>
    </xf>
    <xf numFmtId="0" fontId="9" fillId="0" borderId="3">
      <alignment horizontal="left"/>
    </xf>
    <xf numFmtId="4" fontId="9" fillId="3" borderId="2">
      <alignment horizontal="right" vertical="top" shrinkToFit="1"/>
    </xf>
    <xf numFmtId="0" fontId="10" fillId="0" borderId="0"/>
    <xf numFmtId="0" fontId="10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10" fillId="0" borderId="0"/>
    <xf numFmtId="0" fontId="6" fillId="4" borderId="0"/>
    <xf numFmtId="0" fontId="8" fillId="4" borderId="0"/>
    <xf numFmtId="0" fontId="6" fillId="0" borderId="0">
      <alignment horizontal="left" vertical="top" wrapText="1"/>
    </xf>
    <xf numFmtId="0" fontId="6" fillId="0" borderId="0">
      <alignment horizontal="left" wrapText="1"/>
    </xf>
    <xf numFmtId="0" fontId="6" fillId="0" borderId="0"/>
    <xf numFmtId="0" fontId="11" fillId="0" borderId="0">
      <alignment horizontal="center" wrapText="1"/>
    </xf>
    <xf numFmtId="0" fontId="11" fillId="0" borderId="0">
      <alignment horizontal="center" wrapText="1"/>
    </xf>
    <xf numFmtId="0" fontId="11" fillId="0" borderId="0">
      <alignment horizontal="center"/>
    </xf>
    <xf numFmtId="0" fontId="11" fillId="0" borderId="0">
      <alignment horizontal="center"/>
    </xf>
    <xf numFmtId="0" fontId="6" fillId="0" borderId="0">
      <alignment horizontal="right"/>
    </xf>
    <xf numFmtId="0" fontId="8" fillId="0" borderId="4"/>
    <xf numFmtId="0" fontId="6" fillId="4" borderId="5"/>
    <xf numFmtId="0" fontId="8" fillId="0" borderId="0">
      <alignment horizontal="left" vertical="top" wrapText="1"/>
    </xf>
    <xf numFmtId="0" fontId="6" fillId="0" borderId="2">
      <alignment horizontal="center" vertical="center" wrapText="1"/>
    </xf>
    <xf numFmtId="0" fontId="12" fillId="0" borderId="0">
      <alignment horizontal="center" wrapText="1"/>
    </xf>
    <xf numFmtId="0" fontId="6" fillId="4" borderId="5"/>
    <xf numFmtId="0" fontId="6" fillId="4" borderId="6"/>
    <xf numFmtId="0" fontId="12" fillId="0" borderId="0">
      <alignment horizontal="center"/>
    </xf>
    <xf numFmtId="0" fontId="6" fillId="0" borderId="2">
      <alignment horizontal="center" vertical="center" wrapText="1"/>
    </xf>
    <xf numFmtId="49" fontId="6" fillId="0" borderId="2">
      <alignment horizontal="center" vertical="top" shrinkToFit="1"/>
    </xf>
    <xf numFmtId="0" fontId="8" fillId="0" borderId="0">
      <alignment wrapText="1"/>
    </xf>
    <xf numFmtId="0" fontId="6" fillId="0" borderId="7"/>
    <xf numFmtId="0" fontId="6" fillId="0" borderId="2">
      <alignment horizontal="center" vertical="top" wrapText="1"/>
    </xf>
    <xf numFmtId="0" fontId="8" fillId="0" borderId="0">
      <alignment horizontal="right"/>
    </xf>
    <xf numFmtId="0" fontId="6" fillId="0" borderId="2">
      <alignment horizontal="center" vertical="center" shrinkToFit="1"/>
    </xf>
    <xf numFmtId="4" fontId="6" fillId="0" borderId="2">
      <alignment horizontal="right" vertical="top" shrinkToFit="1"/>
    </xf>
    <xf numFmtId="0" fontId="6" fillId="4" borderId="4"/>
    <xf numFmtId="10" fontId="6" fillId="0" borderId="2">
      <alignment horizontal="center" vertical="top" shrinkToFit="1"/>
    </xf>
    <xf numFmtId="0" fontId="8" fillId="0" borderId="0"/>
    <xf numFmtId="0" fontId="13" fillId="0" borderId="2">
      <alignment horizontal="left"/>
    </xf>
    <xf numFmtId="0" fontId="6" fillId="4" borderId="4"/>
    <xf numFmtId="0" fontId="8" fillId="0" borderId="0">
      <alignment horizontal="left" wrapText="1"/>
    </xf>
    <xf numFmtId="4" fontId="13" fillId="3" borderId="2">
      <alignment horizontal="right" vertical="top" shrinkToFit="1"/>
    </xf>
    <xf numFmtId="49" fontId="13" fillId="0" borderId="2">
      <alignment horizontal="left" vertical="top" shrinkToFit="1"/>
    </xf>
    <xf numFmtId="0" fontId="6" fillId="4" borderId="6"/>
    <xf numFmtId="4" fontId="13" fillId="3" borderId="2">
      <alignment horizontal="right" vertical="top" shrinkToFit="1"/>
    </xf>
    <xf numFmtId="0" fontId="9" fillId="0" borderId="2">
      <alignment horizontal="left" vertical="top" wrapText="1"/>
    </xf>
    <xf numFmtId="0" fontId="6" fillId="0" borderId="4"/>
    <xf numFmtId="10" fontId="13" fillId="3" borderId="2">
      <alignment horizontal="center" vertical="top" shrinkToFit="1"/>
    </xf>
    <xf numFmtId="0" fontId="6" fillId="0" borderId="0">
      <alignment horizontal="left" wrapText="1"/>
    </xf>
    <xf numFmtId="0" fontId="6" fillId="0" borderId="0"/>
    <xf numFmtId="0" fontId="8" fillId="4" borderId="0">
      <alignment horizontal="center"/>
    </xf>
    <xf numFmtId="49" fontId="6" fillId="0" borderId="2">
      <alignment horizontal="left" vertical="top" wrapText="1"/>
    </xf>
    <xf numFmtId="0" fontId="6" fillId="4" borderId="5">
      <alignment horizontal="left"/>
    </xf>
    <xf numFmtId="0" fontId="6" fillId="0" borderId="2">
      <alignment horizontal="left" vertical="top" wrapText="1"/>
    </xf>
    <xf numFmtId="4" fontId="8" fillId="0" borderId="2">
      <alignment horizontal="right" vertical="top" shrinkToFit="1"/>
    </xf>
    <xf numFmtId="4" fontId="6" fillId="2" borderId="2">
      <alignment horizontal="right" vertical="top" shrinkToFit="1"/>
    </xf>
    <xf numFmtId="0" fontId="6" fillId="0" borderId="2">
      <alignment horizontal="left" vertical="top" wrapText="1"/>
    </xf>
    <xf numFmtId="4" fontId="8" fillId="0" borderId="0">
      <alignment horizontal="right" shrinkToFit="1"/>
    </xf>
    <xf numFmtId="0" fontId="6" fillId="4" borderId="6">
      <alignment horizontal="center"/>
    </xf>
    <xf numFmtId="4" fontId="13" fillId="2" borderId="2">
      <alignment horizontal="right" vertical="top" shrinkToFit="1"/>
    </xf>
    <xf numFmtId="0" fontId="6" fillId="4" borderId="0">
      <alignment horizontal="center"/>
    </xf>
    <xf numFmtId="10" fontId="13" fillId="2" borderId="2">
      <alignment horizontal="center" vertical="top" shrinkToFit="1"/>
    </xf>
    <xf numFmtId="4" fontId="6" fillId="0" borderId="2">
      <alignment horizontal="right" vertical="top" shrinkToFit="1"/>
    </xf>
    <xf numFmtId="0" fontId="6" fillId="4" borderId="6">
      <alignment horizontal="left"/>
    </xf>
    <xf numFmtId="49" fontId="13" fillId="0" borderId="2">
      <alignment horizontal="left" vertical="top" wrapText="1"/>
    </xf>
    <xf numFmtId="0" fontId="6" fillId="4" borderId="4">
      <alignment horizontal="left"/>
    </xf>
    <xf numFmtId="0" fontId="13" fillId="0" borderId="2">
      <alignment horizontal="left" vertical="top" wrapText="1"/>
    </xf>
    <xf numFmtId="0" fontId="6" fillId="4" borderId="0">
      <alignment horizontal="left"/>
    </xf>
    <xf numFmtId="4" fontId="6" fillId="0" borderId="7">
      <alignment horizontal="right" shrinkToFit="1"/>
    </xf>
    <xf numFmtId="4" fontId="6" fillId="0" borderId="0">
      <alignment horizontal="right" shrinkToFit="1"/>
    </xf>
    <xf numFmtId="0" fontId="6" fillId="4" borderId="4">
      <alignment horizontal="center"/>
    </xf>
    <xf numFmtId="0" fontId="10" fillId="0" borderId="0"/>
    <xf numFmtId="0" fontId="14" fillId="0" borderId="0">
      <alignment vertical="top" wrapText="1"/>
    </xf>
    <xf numFmtId="0" fontId="15" fillId="0" borderId="0"/>
    <xf numFmtId="0" fontId="15" fillId="0" borderId="0"/>
    <xf numFmtId="0" fontId="15" fillId="0" borderId="0"/>
    <xf numFmtId="0" fontId="2" fillId="0" borderId="0"/>
    <xf numFmtId="0" fontId="16" fillId="5" borderId="0"/>
    <xf numFmtId="0" fontId="5" fillId="0" borderId="0">
      <alignment vertical="top" wrapText="1"/>
    </xf>
    <xf numFmtId="0" fontId="5" fillId="0" borderId="0">
      <alignment vertical="top" wrapText="1"/>
    </xf>
    <xf numFmtId="0" fontId="17" fillId="0" borderId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219">
    <xf numFmtId="0" fontId="0" fillId="0" borderId="0" xfId="0"/>
    <xf numFmtId="0" fontId="19" fillId="0" borderId="0" xfId="0" applyFont="1" applyFill="1"/>
    <xf numFmtId="0" fontId="20" fillId="0" borderId="8" xfId="0" applyFont="1" applyFill="1" applyBorder="1" applyAlignment="1">
      <alignment vertical="center" shrinkToFit="1"/>
    </xf>
    <xf numFmtId="0" fontId="20" fillId="0" borderId="8" xfId="0" applyFont="1" applyFill="1" applyBorder="1" applyAlignment="1">
      <alignment horizontal="left" vertical="top" wrapText="1"/>
    </xf>
    <xf numFmtId="4" fontId="20" fillId="0" borderId="8" xfId="0" applyNumberFormat="1" applyFont="1" applyFill="1" applyBorder="1" applyAlignment="1">
      <alignment horizontal="center" vertical="center" shrinkToFit="1"/>
    </xf>
    <xf numFmtId="4" fontId="20" fillId="0" borderId="0" xfId="0" applyNumberFormat="1" applyFont="1" applyFill="1" applyAlignment="1"/>
    <xf numFmtId="0" fontId="19" fillId="0" borderId="0" xfId="0" applyFont="1" applyFill="1" applyAlignment="1"/>
    <xf numFmtId="0" fontId="4" fillId="0" borderId="8" xfId="0" applyFont="1" applyFill="1" applyBorder="1" applyAlignment="1">
      <alignment vertical="center" shrinkToFit="1"/>
    </xf>
    <xf numFmtId="0" fontId="4" fillId="0" borderId="8" xfId="0" applyFont="1" applyFill="1" applyBorder="1" applyAlignment="1">
      <alignment horizontal="left" vertical="top" wrapText="1"/>
    </xf>
    <xf numFmtId="4" fontId="4" fillId="0" borderId="8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Fill="1" applyAlignment="1"/>
    <xf numFmtId="165" fontId="4" fillId="0" borderId="8" xfId="92" applyFont="1" applyFill="1" applyBorder="1" applyAlignment="1">
      <alignment vertical="center"/>
    </xf>
    <xf numFmtId="4" fontId="20" fillId="0" borderId="0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Fill="1" applyBorder="1" applyAlignment="1">
      <alignment horizontal="center" vertical="center" shrinkToFit="1"/>
    </xf>
    <xf numFmtId="4" fontId="4" fillId="5" borderId="8" xfId="0" applyNumberFormat="1" applyFont="1" applyFill="1" applyBorder="1" applyAlignment="1">
      <alignment horizontal="center" vertical="center" shrinkToFit="1"/>
    </xf>
    <xf numFmtId="4" fontId="4" fillId="5" borderId="12" xfId="0" applyNumberFormat="1" applyFont="1" applyFill="1" applyBorder="1" applyAlignment="1">
      <alignment horizontal="center" vertical="center" shrinkToFit="1"/>
    </xf>
    <xf numFmtId="4" fontId="20" fillId="0" borderId="0" xfId="0" applyNumberFormat="1" applyFont="1" applyFill="1" applyAlignment="1">
      <alignment horizontal="center"/>
    </xf>
    <xf numFmtId="2" fontId="4" fillId="0" borderId="8" xfId="92" applyNumberFormat="1" applyFont="1" applyFill="1" applyBorder="1" applyAlignment="1">
      <alignment horizontal="center" vertical="center"/>
    </xf>
    <xf numFmtId="4" fontId="20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20" fillId="0" borderId="0" xfId="0" applyNumberFormat="1" applyFont="1" applyFill="1" applyAlignment="1">
      <alignment horizontal="right" vertical="center"/>
    </xf>
    <xf numFmtId="4" fontId="4" fillId="0" borderId="0" xfId="0" applyNumberFormat="1" applyFont="1" applyFill="1" applyAlignment="1">
      <alignment horizontal="right" vertical="center"/>
    </xf>
    <xf numFmtId="0" fontId="4" fillId="5" borderId="8" xfId="0" applyFont="1" applyFill="1" applyBorder="1" applyAlignment="1">
      <alignment horizontal="center" vertical="center" shrinkToFit="1"/>
    </xf>
    <xf numFmtId="0" fontId="4" fillId="5" borderId="8" xfId="0" applyFont="1" applyFill="1" applyBorder="1" applyAlignment="1">
      <alignment horizontal="left" vertical="center" wrapText="1"/>
    </xf>
    <xf numFmtId="166" fontId="4" fillId="0" borderId="8" xfId="92" applyNumberFormat="1" applyFont="1" applyFill="1" applyBorder="1" applyAlignment="1">
      <alignment horizontal="center" vertical="center"/>
    </xf>
    <xf numFmtId="4" fontId="20" fillId="0" borderId="0" xfId="0" applyNumberFormat="1" applyFont="1" applyFill="1" applyAlignment="1">
      <alignment vertical="center"/>
    </xf>
    <xf numFmtId="0" fontId="21" fillId="0" borderId="8" xfId="0" applyFont="1" applyFill="1" applyBorder="1" applyAlignment="1">
      <alignment vertical="center" shrinkToFit="1"/>
    </xf>
    <xf numFmtId="165" fontId="4" fillId="0" borderId="8" xfId="92" applyFont="1" applyFill="1" applyBorder="1" applyAlignment="1">
      <alignment horizontal="center" vertical="center"/>
    </xf>
    <xf numFmtId="165" fontId="20" fillId="0" borderId="8" xfId="92" applyFont="1" applyFill="1" applyBorder="1" applyAlignment="1">
      <alignment vertical="center"/>
    </xf>
    <xf numFmtId="4" fontId="4" fillId="0" borderId="0" xfId="0" applyNumberFormat="1" applyFont="1" applyFill="1" applyAlignment="1">
      <alignment vertical="center"/>
    </xf>
    <xf numFmtId="0" fontId="4" fillId="5" borderId="8" xfId="0" applyFont="1" applyFill="1" applyBorder="1" applyAlignment="1">
      <alignment horizontal="left" vertical="top" wrapTex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4" fontId="19" fillId="0" borderId="0" xfId="0" applyNumberFormat="1" applyFont="1" applyFill="1" applyAlignment="1"/>
    <xf numFmtId="0" fontId="22" fillId="0" borderId="8" xfId="0" applyFont="1" applyFill="1" applyBorder="1" applyAlignment="1">
      <alignment vertical="center" shrinkToFit="1"/>
    </xf>
    <xf numFmtId="0" fontId="4" fillId="0" borderId="12" xfId="0" applyFont="1" applyBorder="1" applyAlignment="1">
      <alignment wrapText="1"/>
    </xf>
    <xf numFmtId="0" fontId="4" fillId="0" borderId="8" xfId="0" applyFont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7" fillId="0" borderId="2" xfId="76" applyNumberFormat="1" applyFont="1" applyFill="1" applyBorder="1" applyAlignment="1" applyProtection="1">
      <alignment horizontal="left" vertical="top" wrapText="1"/>
    </xf>
    <xf numFmtId="49" fontId="20" fillId="0" borderId="8" xfId="0" applyNumberFormat="1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vertical="center" wrapText="1"/>
    </xf>
    <xf numFmtId="49" fontId="4" fillId="0" borderId="8" xfId="0" applyNumberFormat="1" applyFont="1" applyFill="1" applyBorder="1" applyAlignment="1">
      <alignment horizontal="center" vertical="center" shrinkToFit="1"/>
    </xf>
    <xf numFmtId="0" fontId="21" fillId="0" borderId="8" xfId="0" applyFont="1" applyFill="1" applyBorder="1" applyAlignment="1">
      <alignment horizontal="center" vertical="center" shrinkToFit="1"/>
    </xf>
    <xf numFmtId="4" fontId="23" fillId="0" borderId="0" xfId="0" applyNumberFormat="1" applyFont="1" applyFill="1" applyAlignment="1">
      <alignment horizontal="center" vertical="center" wrapText="1"/>
    </xf>
    <xf numFmtId="4" fontId="4" fillId="6" borderId="8" xfId="0" applyNumberFormat="1" applyFont="1" applyFill="1" applyBorder="1" applyAlignment="1">
      <alignment horizontal="center" vertical="center" shrinkToFit="1"/>
    </xf>
    <xf numFmtId="4" fontId="20" fillId="0" borderId="8" xfId="94" applyNumberFormat="1" applyFont="1" applyFill="1" applyBorder="1" applyAlignment="1">
      <alignment horizontal="center" vertical="center" shrinkToFit="1"/>
    </xf>
    <xf numFmtId="49" fontId="4" fillId="0" borderId="8" xfId="95" applyNumberFormat="1" applyFont="1" applyFill="1" applyBorder="1" applyAlignment="1">
      <alignment horizontal="center" vertical="center"/>
    </xf>
    <xf numFmtId="4" fontId="24" fillId="0" borderId="8" xfId="95" applyNumberFormat="1" applyFont="1" applyFill="1" applyBorder="1" applyAlignment="1">
      <alignment horizontal="center" vertical="center" shrinkToFit="1"/>
    </xf>
    <xf numFmtId="0" fontId="25" fillId="0" borderId="0" xfId="0" applyFont="1" applyFill="1"/>
    <xf numFmtId="0" fontId="26" fillId="0" borderId="0" xfId="0" applyFont="1" applyFill="1"/>
    <xf numFmtId="4" fontId="4" fillId="0" borderId="8" xfId="94" applyNumberFormat="1" applyFont="1" applyFill="1" applyBorder="1" applyAlignment="1">
      <alignment horizontal="center" vertical="center" shrinkToFit="1"/>
    </xf>
    <xf numFmtId="49" fontId="20" fillId="0" borderId="8" xfId="95" applyNumberFormat="1" applyFont="1" applyFill="1" applyBorder="1" applyAlignment="1">
      <alignment horizontal="center" vertical="center" shrinkToFit="1"/>
    </xf>
    <xf numFmtId="49" fontId="4" fillId="0" borderId="8" xfId="95" applyNumberFormat="1" applyFont="1" applyFill="1" applyBorder="1" applyAlignment="1">
      <alignment horizontal="center" vertical="center" shrinkToFit="1"/>
    </xf>
    <xf numFmtId="0" fontId="27" fillId="0" borderId="0" xfId="0" applyFont="1" applyFill="1" applyBorder="1"/>
    <xf numFmtId="4" fontId="24" fillId="0" borderId="8" xfId="94" applyNumberFormat="1" applyFont="1" applyFill="1" applyBorder="1" applyAlignment="1">
      <alignment horizontal="center" vertical="center" shrinkToFit="1"/>
    </xf>
    <xf numFmtId="4" fontId="4" fillId="0" borderId="8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/>
    </xf>
    <xf numFmtId="165" fontId="19" fillId="0" borderId="0" xfId="94" applyFont="1" applyFill="1" applyAlignment="1">
      <alignment horizontal="center"/>
    </xf>
    <xf numFmtId="0" fontId="19" fillId="0" borderId="0" xfId="95" applyFont="1" applyFill="1"/>
    <xf numFmtId="0" fontId="19" fillId="0" borderId="0" xfId="95" applyFont="1" applyFill="1" applyAlignment="1">
      <alignment horizontal="center"/>
    </xf>
    <xf numFmtId="0" fontId="19" fillId="0" borderId="0" xfId="95" applyFont="1" applyFill="1" applyAlignment="1">
      <alignment horizontal="left"/>
    </xf>
    <xf numFmtId="0" fontId="7" fillId="0" borderId="2" xfId="6" applyNumberFormat="1" applyFont="1" applyFill="1" applyProtection="1">
      <alignment horizontal="center" vertical="center" shrinkToFit="1"/>
    </xf>
    <xf numFmtId="0" fontId="7" fillId="0" borderId="0" xfId="7" quotePrefix="1" applyNumberFormat="1" applyFont="1" applyFill="1" applyBorder="1" applyProtection="1">
      <alignment horizontal="left" vertical="top" wrapText="1"/>
    </xf>
    <xf numFmtId="4" fontId="7" fillId="0" borderId="0" xfId="8" applyNumberFormat="1" applyFont="1" applyFill="1" applyBorder="1" applyProtection="1">
      <alignment horizontal="right" vertical="top" shrinkToFit="1"/>
    </xf>
    <xf numFmtId="0" fontId="7" fillId="0" borderId="0" xfId="7" applyNumberFormat="1" applyFont="1" applyFill="1" applyBorder="1" applyProtection="1">
      <alignment horizontal="left" vertical="top" wrapText="1"/>
    </xf>
    <xf numFmtId="0" fontId="29" fillId="0" borderId="0" xfId="9" applyNumberFormat="1" applyFont="1" applyFill="1" applyBorder="1" applyProtection="1">
      <alignment horizontal="left"/>
    </xf>
    <xf numFmtId="4" fontId="29" fillId="0" borderId="0" xfId="10" applyNumberFormat="1" applyFont="1" applyFill="1" applyBorder="1" applyProtection="1">
      <alignment horizontal="right" vertical="top" shrinkToFit="1"/>
    </xf>
    <xf numFmtId="0" fontId="7" fillId="0" borderId="2" xfId="6" applyNumberFormat="1" applyFont="1" applyProtection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4" fontId="7" fillId="0" borderId="2" xfId="8" applyNumberFormat="1" applyFont="1" applyFill="1" applyProtection="1">
      <alignment horizontal="right" vertical="top" shrinkToFit="1"/>
    </xf>
    <xf numFmtId="4" fontId="29" fillId="0" borderId="2" xfId="10" applyNumberFormat="1" applyFont="1" applyFill="1" applyProtection="1">
      <alignment horizontal="right" vertical="top" shrinkToFit="1"/>
    </xf>
    <xf numFmtId="0" fontId="4" fillId="0" borderId="8" xfId="0" applyFont="1" applyFill="1" applyBorder="1" applyAlignment="1">
      <alignment horizontal="left" vertical="center" wrapText="1"/>
    </xf>
    <xf numFmtId="0" fontId="7" fillId="0" borderId="2" xfId="6" applyNumberFormat="1" applyFont="1" applyFill="1" applyAlignment="1" applyProtection="1">
      <alignment horizontal="center" vertical="center" wrapText="1" shrinkToFit="1"/>
    </xf>
    <xf numFmtId="0" fontId="7" fillId="0" borderId="0" xfId="7" quotePrefix="1" applyNumberFormat="1" applyFont="1" applyFill="1" applyBorder="1" applyAlignment="1" applyProtection="1">
      <alignment horizontal="left" vertical="top" wrapText="1"/>
    </xf>
    <xf numFmtId="0" fontId="29" fillId="0" borderId="0" xfId="9" applyNumberFormat="1" applyFont="1" applyFill="1" applyBorder="1" applyAlignment="1" applyProtection="1">
      <alignment horizontal="left" wrapText="1"/>
    </xf>
    <xf numFmtId="0" fontId="4" fillId="0" borderId="8" xfId="0" applyFont="1" applyFill="1" applyBorder="1" applyAlignment="1">
      <alignment horizontal="center" vertical="center" wrapText="1"/>
    </xf>
    <xf numFmtId="4" fontId="19" fillId="0" borderId="0" xfId="0" applyNumberFormat="1" applyFont="1" applyFill="1"/>
    <xf numFmtId="0" fontId="4" fillId="0" borderId="0" xfId="0" applyFont="1" applyFill="1"/>
    <xf numFmtId="0" fontId="4" fillId="0" borderId="0" xfId="1" applyFont="1" applyFill="1"/>
    <xf numFmtId="0" fontId="4" fillId="0" borderId="0" xfId="1" applyFont="1" applyFill="1" applyBorder="1"/>
    <xf numFmtId="0" fontId="4" fillId="0" borderId="0" xfId="1" applyFont="1" applyFill="1" applyBorder="1" applyAlignment="1">
      <alignment wrapText="1"/>
    </xf>
    <xf numFmtId="0" fontId="4" fillId="0" borderId="0" xfId="1" applyFont="1" applyFill="1" applyAlignment="1">
      <alignment wrapText="1"/>
    </xf>
    <xf numFmtId="0" fontId="4" fillId="6" borderId="0" xfId="1" applyFont="1" applyFill="1"/>
    <xf numFmtId="0" fontId="4" fillId="0" borderId="0" xfId="1" applyFont="1" applyBorder="1"/>
    <xf numFmtId="0" fontId="4" fillId="0" borderId="0" xfId="80" applyFont="1"/>
    <xf numFmtId="4" fontId="4" fillId="0" borderId="0" xfId="1" applyNumberFormat="1" applyFont="1"/>
    <xf numFmtId="0" fontId="4" fillId="0" borderId="0" xfId="1" applyFont="1"/>
    <xf numFmtId="0" fontId="22" fillId="0" borderId="8" xfId="0" applyFont="1" applyFill="1" applyBorder="1" applyAlignment="1">
      <alignment vertical="center" wrapText="1" shrinkToFit="1"/>
    </xf>
    <xf numFmtId="0" fontId="30" fillId="0" borderId="0" xfId="1" applyFont="1"/>
    <xf numFmtId="0" fontId="4" fillId="0" borderId="0" xfId="1" applyFont="1" applyAlignment="1">
      <alignment horizontal="center"/>
    </xf>
    <xf numFmtId="0" fontId="30" fillId="0" borderId="0" xfId="1" applyFont="1" applyBorder="1"/>
    <xf numFmtId="0" fontId="20" fillId="0" borderId="8" xfId="1" applyFont="1" applyBorder="1" applyAlignment="1">
      <alignment horizontal="center" vertical="center"/>
    </xf>
    <xf numFmtId="4" fontId="20" fillId="0" borderId="8" xfId="1" applyNumberFormat="1" applyFont="1" applyBorder="1" applyAlignment="1">
      <alignment horizontal="center" vertical="center"/>
    </xf>
    <xf numFmtId="49" fontId="20" fillId="0" borderId="8" xfId="1" applyNumberFormat="1" applyFont="1" applyBorder="1" applyAlignment="1">
      <alignment horizontal="center" vertical="center" wrapText="1"/>
    </xf>
    <xf numFmtId="0" fontId="31" fillId="0" borderId="0" xfId="1" applyFont="1"/>
    <xf numFmtId="14" fontId="20" fillId="0" borderId="8" xfId="1" applyNumberFormat="1" applyFont="1" applyBorder="1" applyAlignment="1">
      <alignment horizontal="center" vertical="center"/>
    </xf>
    <xf numFmtId="4" fontId="20" fillId="0" borderId="8" xfId="1" applyNumberFormat="1" applyFont="1" applyFill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49" fontId="4" fillId="0" borderId="8" xfId="1" applyNumberFormat="1" applyFont="1" applyBorder="1" applyAlignment="1">
      <alignment vertical="center" wrapText="1"/>
    </xf>
    <xf numFmtId="4" fontId="4" fillId="0" borderId="8" xfId="1" applyNumberFormat="1" applyFont="1" applyFill="1" applyBorder="1" applyAlignment="1">
      <alignment horizontal="center" vertical="center"/>
    </xf>
    <xf numFmtId="0" fontId="32" fillId="0" borderId="8" xfId="1" applyFont="1" applyBorder="1" applyAlignment="1">
      <alignment horizontal="center" vertical="center"/>
    </xf>
    <xf numFmtId="0" fontId="20" fillId="0" borderId="8" xfId="1" applyFont="1" applyBorder="1"/>
    <xf numFmtId="0" fontId="4" fillId="0" borderId="8" xfId="1" applyFont="1" applyBorder="1" applyAlignment="1">
      <alignment horizontal="center"/>
    </xf>
    <xf numFmtId="0" fontId="4" fillId="0" borderId="8" xfId="1" applyFont="1" applyBorder="1"/>
    <xf numFmtId="4" fontId="4" fillId="0" borderId="8" xfId="1" applyNumberFormat="1" applyFont="1" applyBorder="1" applyAlignment="1">
      <alignment horizontal="center" vertical="center"/>
    </xf>
    <xf numFmtId="49" fontId="4" fillId="0" borderId="8" xfId="1" applyNumberFormat="1" applyFont="1" applyFill="1" applyBorder="1" applyAlignment="1">
      <alignment horizontal="center" vertical="center" wrapText="1"/>
    </xf>
    <xf numFmtId="0" fontId="32" fillId="0" borderId="8" xfId="1" applyFont="1" applyBorder="1" applyAlignment="1">
      <alignment vertical="center"/>
    </xf>
    <xf numFmtId="0" fontId="22" fillId="0" borderId="0" xfId="1" applyFont="1" applyAlignment="1">
      <alignment horizontal="center"/>
    </xf>
    <xf numFmtId="0" fontId="22" fillId="0" borderId="0" xfId="1" applyFont="1"/>
    <xf numFmtId="0" fontId="7" fillId="0" borderId="2" xfId="7" applyNumberFormat="1" applyFont="1" applyFill="1" applyProtection="1">
      <alignment horizontal="left" vertical="top" wrapText="1"/>
    </xf>
    <xf numFmtId="0" fontId="29" fillId="0" borderId="3" xfId="9" applyNumberFormat="1" applyFont="1" applyFill="1" applyProtection="1">
      <alignment horizontal="left"/>
    </xf>
    <xf numFmtId="0" fontId="29" fillId="0" borderId="24" xfId="9" applyNumberFormat="1" applyFont="1" applyFill="1" applyBorder="1" applyProtection="1">
      <alignment horizontal="left"/>
    </xf>
    <xf numFmtId="0" fontId="7" fillId="0" borderId="0" xfId="28" applyNumberFormat="1" applyFont="1" applyFill="1" applyBorder="1" applyProtection="1"/>
    <xf numFmtId="0" fontId="7" fillId="0" borderId="0" xfId="28" applyNumberFormat="1" applyFont="1" applyBorder="1" applyProtection="1"/>
    <xf numFmtId="0" fontId="29" fillId="0" borderId="0" xfId="9" applyNumberFormat="1" applyFont="1" applyBorder="1" applyProtection="1">
      <alignment horizontal="left"/>
    </xf>
    <xf numFmtId="0" fontId="7" fillId="0" borderId="0" xfId="7" applyNumberFormat="1" applyFont="1" applyBorder="1" applyProtection="1">
      <alignment horizontal="left" vertical="top" wrapText="1"/>
    </xf>
    <xf numFmtId="0" fontId="7" fillId="0" borderId="17" xfId="7" applyNumberFormat="1" applyFont="1" applyBorder="1" applyProtection="1">
      <alignment horizontal="left" vertical="top" wrapText="1"/>
    </xf>
    <xf numFmtId="4" fontId="29" fillId="0" borderId="1" xfId="10" applyNumberFormat="1" applyFont="1" applyFill="1" applyBorder="1" applyProtection="1">
      <alignment horizontal="right" vertical="top" shrinkToFit="1"/>
    </xf>
    <xf numFmtId="4" fontId="7" fillId="0" borderId="17" xfId="8" applyNumberFormat="1" applyFont="1" applyFill="1" applyBorder="1" applyProtection="1">
      <alignment horizontal="right" vertical="top" shrinkToFit="1"/>
    </xf>
    <xf numFmtId="0" fontId="4" fillId="0" borderId="0" xfId="0" applyFont="1" applyFill="1" applyAlignment="1">
      <alignment horizontal="center" vertical="center"/>
    </xf>
    <xf numFmtId="0" fontId="22" fillId="0" borderId="8" xfId="1" applyFont="1" applyBorder="1" applyAlignment="1">
      <alignment horizontal="center" vertical="center"/>
    </xf>
    <xf numFmtId="0" fontId="4" fillId="5" borderId="8" xfId="1" applyFont="1" applyFill="1" applyBorder="1" applyAlignment="1">
      <alignment horizontal="center" vertical="center" wrapText="1"/>
    </xf>
    <xf numFmtId="4" fontId="20" fillId="0" borderId="8" xfId="96" applyNumberFormat="1" applyFont="1" applyFill="1" applyBorder="1" applyAlignment="1">
      <alignment horizontal="center" vertical="center"/>
    </xf>
    <xf numFmtId="4" fontId="33" fillId="0" borderId="0" xfId="96" applyNumberFormat="1" applyFont="1" applyAlignment="1">
      <alignment horizontal="center" vertical="center"/>
    </xf>
    <xf numFmtId="166" fontId="4" fillId="0" borderId="8" xfId="96" applyNumberFormat="1" applyFont="1" applyBorder="1" applyAlignment="1">
      <alignment horizontal="center" vertical="center" wrapText="1"/>
    </xf>
    <xf numFmtId="0" fontId="4" fillId="0" borderId="0" xfId="1" applyFont="1" applyAlignment="1">
      <alignment horizontal="right"/>
    </xf>
    <xf numFmtId="43" fontId="4" fillId="0" borderId="8" xfId="93" applyFont="1" applyFill="1" applyBorder="1" applyAlignment="1">
      <alignment horizontal="center" vertical="center"/>
    </xf>
    <xf numFmtId="0" fontId="7" fillId="0" borderId="2" xfId="7" quotePrefix="1" applyNumberFormat="1" applyFont="1" applyFill="1" applyProtection="1">
      <alignment horizontal="left" vertical="top" wrapText="1"/>
    </xf>
    <xf numFmtId="0" fontId="34" fillId="0" borderId="0" xfId="0" applyFont="1" applyFill="1" applyAlignment="1">
      <alignment vertical="center"/>
    </xf>
    <xf numFmtId="0" fontId="34" fillId="0" borderId="0" xfId="0" applyFont="1" applyFill="1" applyAlignment="1">
      <alignment horizontal="left" vertical="center"/>
    </xf>
    <xf numFmtId="0" fontId="34" fillId="0" borderId="0" xfId="0" applyFont="1" applyFill="1" applyAlignment="1">
      <alignment horizontal="center" vertical="center"/>
    </xf>
    <xf numFmtId="0" fontId="35" fillId="0" borderId="0" xfId="0" applyFont="1" applyFill="1"/>
    <xf numFmtId="4" fontId="34" fillId="0" borderId="0" xfId="0" applyNumberFormat="1" applyFont="1" applyFill="1" applyAlignment="1">
      <alignment horizontal="center" vertical="center"/>
    </xf>
    <xf numFmtId="0" fontId="34" fillId="0" borderId="0" xfId="0" applyFont="1" applyFill="1" applyAlignment="1">
      <alignment horizontal="right" vertical="center" wrapText="1"/>
    </xf>
    <xf numFmtId="43" fontId="3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right" vertical="center"/>
    </xf>
    <xf numFmtId="43" fontId="34" fillId="0" borderId="0" xfId="93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right" vertical="center"/>
    </xf>
    <xf numFmtId="49" fontId="4" fillId="0" borderId="9" xfId="0" applyNumberFormat="1" applyFont="1" applyFill="1" applyBorder="1" applyAlignment="1">
      <alignment horizontal="center" vertical="center" wrapText="1" shrinkToFit="1"/>
    </xf>
    <xf numFmtId="49" fontId="4" fillId="0" borderId="13" xfId="0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7" fillId="0" borderId="1" xfId="5" applyNumberFormat="1" applyFont="1" applyFill="1" applyBorder="1" applyProtection="1">
      <alignment horizontal="center" vertical="center" wrapText="1"/>
    </xf>
    <xf numFmtId="0" fontId="7" fillId="0" borderId="23" xfId="5" applyNumberFormat="1" applyFont="1" applyFill="1" applyBorder="1" applyProtection="1">
      <alignment horizontal="center" vertical="center" wrapText="1"/>
    </xf>
    <xf numFmtId="0" fontId="7" fillId="0" borderId="1" xfId="5" applyNumberFormat="1" applyFont="1" applyFill="1" applyProtection="1">
      <alignment horizontal="center" vertical="center" wrapText="1"/>
    </xf>
    <xf numFmtId="0" fontId="7" fillId="0" borderId="1" xfId="5" applyFont="1" applyFill="1">
      <alignment horizontal="center" vertical="center" wrapText="1"/>
    </xf>
    <xf numFmtId="0" fontId="29" fillId="0" borderId="0" xfId="2" applyNumberFormat="1" applyFont="1" applyFill="1" applyAlignment="1">
      <alignment horizontal="center" vertical="center" wrapText="1"/>
    </xf>
    <xf numFmtId="0" fontId="7" fillId="0" borderId="0" xfId="3" applyNumberFormat="1" applyFont="1" applyFill="1" applyProtection="1">
      <alignment wrapText="1"/>
    </xf>
    <xf numFmtId="0" fontId="7" fillId="0" borderId="0" xfId="3" applyFont="1" applyFill="1">
      <alignment wrapText="1"/>
    </xf>
    <xf numFmtId="0" fontId="7" fillId="0" borderId="0" xfId="4" applyNumberFormat="1" applyFont="1" applyFill="1" applyProtection="1">
      <alignment horizontal="right"/>
    </xf>
    <xf numFmtId="0" fontId="7" fillId="0" borderId="0" xfId="4" applyFont="1" applyFill="1">
      <alignment horizontal="right"/>
    </xf>
    <xf numFmtId="0" fontId="7" fillId="0" borderId="1" xfId="5" applyNumberFormat="1" applyFont="1" applyFill="1" applyAlignment="1" applyProtection="1">
      <alignment horizontal="center" vertical="center" wrapText="1"/>
    </xf>
    <xf numFmtId="0" fontId="7" fillId="0" borderId="1" xfId="5" applyFont="1" applyFill="1" applyAlignment="1">
      <alignment horizontal="center" vertical="center" wrapText="1"/>
    </xf>
    <xf numFmtId="0" fontId="7" fillId="0" borderId="0" xfId="49" applyNumberFormat="1" applyFont="1" applyProtection="1">
      <alignment horizontal="left" wrapText="1"/>
    </xf>
    <xf numFmtId="0" fontId="7" fillId="0" borderId="0" xfId="49" applyFont="1">
      <alignment horizontal="left" wrapText="1"/>
    </xf>
    <xf numFmtId="0" fontId="7" fillId="0" borderId="5" xfId="4" applyNumberFormat="1" applyFont="1" applyFill="1" applyBorder="1" applyAlignment="1" applyProtection="1">
      <alignment horizontal="right" vertical="center"/>
    </xf>
    <xf numFmtId="0" fontId="7" fillId="0" borderId="5" xfId="4" applyFont="1" applyFill="1" applyBorder="1" applyAlignment="1">
      <alignment horizontal="right" vertical="center"/>
    </xf>
    <xf numFmtId="0" fontId="7" fillId="0" borderId="1" xfId="5" applyNumberFormat="1" applyFont="1" applyProtection="1">
      <alignment horizontal="center" vertical="center" wrapText="1"/>
    </xf>
    <xf numFmtId="0" fontId="7" fillId="0" borderId="1" xfId="5" applyFont="1">
      <alignment horizontal="center" vertical="center" wrapText="1"/>
    </xf>
    <xf numFmtId="49" fontId="28" fillId="0" borderId="10" xfId="95" applyNumberFormat="1" applyFont="1" applyFill="1" applyBorder="1" applyAlignment="1">
      <alignment horizontal="left" vertical="center" wrapText="1"/>
    </xf>
    <xf numFmtId="49" fontId="28" fillId="0" borderId="11" xfId="95" applyNumberFormat="1" applyFont="1" applyFill="1" applyBorder="1" applyAlignment="1">
      <alignment horizontal="left" vertical="center" wrapText="1"/>
    </xf>
    <xf numFmtId="49" fontId="28" fillId="0" borderId="12" xfId="95" applyNumberFormat="1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/>
    </xf>
    <xf numFmtId="0" fontId="20" fillId="0" borderId="8" xfId="95" applyFont="1" applyFill="1" applyBorder="1" applyAlignment="1">
      <alignment horizontal="left" vertical="center" wrapText="1"/>
    </xf>
    <xf numFmtId="0" fontId="20" fillId="0" borderId="8" xfId="95" applyFont="1" applyFill="1" applyBorder="1" applyAlignment="1">
      <alignment horizontal="left" vertical="center"/>
    </xf>
    <xf numFmtId="49" fontId="22" fillId="0" borderId="8" xfId="95" applyNumberFormat="1" applyFont="1" applyFill="1" applyBorder="1" applyAlignment="1">
      <alignment horizontal="left" vertical="center" wrapText="1"/>
    </xf>
    <xf numFmtId="0" fontId="22" fillId="0" borderId="8" xfId="95" applyNumberFormat="1" applyFont="1" applyFill="1" applyBorder="1" applyAlignment="1">
      <alignment horizontal="left" vertical="center" wrapText="1"/>
    </xf>
    <xf numFmtId="0" fontId="20" fillId="0" borderId="8" xfId="95" applyNumberFormat="1" applyFont="1" applyFill="1" applyBorder="1" applyAlignment="1">
      <alignment horizontal="left" vertical="center" wrapText="1"/>
    </xf>
    <xf numFmtId="0" fontId="20" fillId="0" borderId="8" xfId="95" applyNumberFormat="1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2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4" fillId="0" borderId="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49" fontId="4" fillId="0" borderId="10" xfId="1" applyNumberFormat="1" applyFont="1" applyBorder="1" applyAlignment="1">
      <alignment horizontal="left" vertical="center" wrapText="1"/>
    </xf>
    <xf numFmtId="49" fontId="4" fillId="0" borderId="11" xfId="1" applyNumberFormat="1" applyFont="1" applyBorder="1" applyAlignment="1">
      <alignment horizontal="left" vertical="center" wrapText="1"/>
    </xf>
    <xf numFmtId="49" fontId="4" fillId="0" borderId="12" xfId="1" applyNumberFormat="1" applyFont="1" applyBorder="1" applyAlignment="1">
      <alignment horizontal="left" vertical="center" wrapText="1"/>
    </xf>
    <xf numFmtId="0" fontId="20" fillId="0" borderId="0" xfId="1" applyFont="1" applyAlignment="1">
      <alignment horizontal="center" vertical="center" wrapText="1"/>
    </xf>
    <xf numFmtId="0" fontId="22" fillId="0" borderId="8" xfId="1" applyFont="1" applyBorder="1" applyAlignment="1">
      <alignment horizontal="center" vertical="center"/>
    </xf>
    <xf numFmtId="0" fontId="4" fillId="5" borderId="8" xfId="1" applyFont="1" applyFill="1" applyBorder="1" applyAlignment="1">
      <alignment horizontal="center" vertical="center" wrapText="1"/>
    </xf>
    <xf numFmtId="0" fontId="20" fillId="0" borderId="8" xfId="1" applyFont="1" applyBorder="1" applyAlignment="1">
      <alignment vertical="center" wrapText="1"/>
    </xf>
    <xf numFmtId="49" fontId="20" fillId="0" borderId="8" xfId="1" applyNumberFormat="1" applyFont="1" applyBorder="1" applyAlignment="1">
      <alignment vertical="center" wrapText="1"/>
    </xf>
    <xf numFmtId="0" fontId="32" fillId="0" borderId="8" xfId="1" applyFont="1" applyBorder="1" applyAlignment="1">
      <alignment horizontal="left" vertical="center" wrapText="1"/>
    </xf>
    <xf numFmtId="0" fontId="32" fillId="0" borderId="8" xfId="1" applyFont="1" applyBorder="1" applyAlignment="1">
      <alignment horizontal="left" vertical="center"/>
    </xf>
    <xf numFmtId="0" fontId="20" fillId="0" borderId="8" xfId="1" applyFont="1" applyBorder="1" applyAlignment="1">
      <alignment horizontal="left" vertical="center" wrapText="1"/>
    </xf>
    <xf numFmtId="0" fontId="20" fillId="0" borderId="8" xfId="1" applyFont="1" applyBorder="1" applyAlignment="1">
      <alignment horizontal="left" vertical="center"/>
    </xf>
    <xf numFmtId="0" fontId="4" fillId="0" borderId="10" xfId="1" applyFont="1" applyBorder="1" applyAlignment="1">
      <alignment horizontal="left" vertical="center" wrapText="1"/>
    </xf>
    <xf numFmtId="0" fontId="4" fillId="0" borderId="11" xfId="1" applyFont="1" applyBorder="1" applyAlignment="1">
      <alignment horizontal="left" vertical="center" wrapText="1"/>
    </xf>
    <xf numFmtId="0" fontId="4" fillId="0" borderId="12" xfId="1" applyFont="1" applyBorder="1" applyAlignment="1">
      <alignment horizontal="left" vertical="center" wrapText="1"/>
    </xf>
    <xf numFmtId="0" fontId="4" fillId="0" borderId="10" xfId="1" applyFont="1" applyBorder="1" applyAlignment="1">
      <alignment horizontal="left" vertical="center"/>
    </xf>
    <xf numFmtId="0" fontId="4" fillId="0" borderId="11" xfId="1" applyFont="1" applyBorder="1" applyAlignment="1">
      <alignment horizontal="left" vertical="center"/>
    </xf>
    <xf numFmtId="0" fontId="4" fillId="0" borderId="12" xfId="1" applyFont="1" applyBorder="1" applyAlignment="1">
      <alignment horizontal="left" vertical="center"/>
    </xf>
  </cellXfs>
  <cellStyles count="97">
    <cellStyle name="br" xfId="11"/>
    <cellStyle name="col" xfId="12"/>
    <cellStyle name="style0" xfId="13"/>
    <cellStyle name="style0 2" xfId="14"/>
    <cellStyle name="td" xfId="15"/>
    <cellStyle name="td 2" xfId="16"/>
    <cellStyle name="tr" xfId="17"/>
    <cellStyle name="xl21" xfId="18"/>
    <cellStyle name="xl21 2" xfId="19"/>
    <cellStyle name="xl22" xfId="20"/>
    <cellStyle name="xl22 2" xfId="21"/>
    <cellStyle name="xl22 3" xfId="5"/>
    <cellStyle name="xl23" xfId="22"/>
    <cellStyle name="xl23 2" xfId="23"/>
    <cellStyle name="xl23 3" xfId="6"/>
    <cellStyle name="xl24" xfId="24"/>
    <cellStyle name="xl24 2" xfId="25"/>
    <cellStyle name="xl24 3" xfId="9"/>
    <cellStyle name="xl25" xfId="26"/>
    <cellStyle name="xl25 2" xfId="27"/>
    <cellStyle name="xl25 3" xfId="28"/>
    <cellStyle name="xl26" xfId="3"/>
    <cellStyle name="xl26 2" xfId="29"/>
    <cellStyle name="xl26 3" xfId="30"/>
    <cellStyle name="xl27" xfId="4"/>
    <cellStyle name="xl27 2" xfId="31"/>
    <cellStyle name="xl27 3" xfId="32"/>
    <cellStyle name="xl28" xfId="33"/>
    <cellStyle name="xl28 2" xfId="34"/>
    <cellStyle name="xl28 3" xfId="35"/>
    <cellStyle name="xl29" xfId="36"/>
    <cellStyle name="xl29 2" xfId="37"/>
    <cellStyle name="xl29 3" xfId="38"/>
    <cellStyle name="xl30" xfId="39"/>
    <cellStyle name="xl30 2" xfId="40"/>
    <cellStyle name="xl30 3" xfId="41"/>
    <cellStyle name="xl31" xfId="42"/>
    <cellStyle name="xl31 2" xfId="43"/>
    <cellStyle name="xl31 3" xfId="10"/>
    <cellStyle name="xl32" xfId="44"/>
    <cellStyle name="xl32 2" xfId="45"/>
    <cellStyle name="xl32 3" xfId="46"/>
    <cellStyle name="xl33" xfId="47"/>
    <cellStyle name="xl33 2" xfId="48"/>
    <cellStyle name="xl33 3" xfId="49"/>
    <cellStyle name="xl34" xfId="50"/>
    <cellStyle name="xl34 2" xfId="51"/>
    <cellStyle name="xl34 3" xfId="7"/>
    <cellStyle name="xl35" xfId="52"/>
    <cellStyle name="xl35 2" xfId="53"/>
    <cellStyle name="xl35 3" xfId="54"/>
    <cellStyle name="xl36" xfId="55"/>
    <cellStyle name="xl36 2" xfId="56"/>
    <cellStyle name="xl36 3" xfId="8"/>
    <cellStyle name="xl37" xfId="57"/>
    <cellStyle name="xl37 2" xfId="58"/>
    <cellStyle name="xl37 3" xfId="59"/>
    <cellStyle name="xl38" xfId="60"/>
    <cellStyle name="xl38 2" xfId="61"/>
    <cellStyle name="xl38 3" xfId="62"/>
    <cellStyle name="xl38 4" xfId="63"/>
    <cellStyle name="xl39" xfId="64"/>
    <cellStyle name="xl39 2" xfId="65"/>
    <cellStyle name="xl39 3" xfId="66"/>
    <cellStyle name="xl40" xfId="67"/>
    <cellStyle name="xl40 2" xfId="68"/>
    <cellStyle name="xl41" xfId="69"/>
    <cellStyle name="xl41 2" xfId="70"/>
    <cellStyle name="xl42" xfId="71"/>
    <cellStyle name="xl42 2" xfId="72"/>
    <cellStyle name="xl43" xfId="73"/>
    <cellStyle name="xl43 2" xfId="74"/>
    <cellStyle name="xl43 3" xfId="75"/>
    <cellStyle name="xl44" xfId="76"/>
    <cellStyle name="xl45" xfId="77"/>
    <cellStyle name="xl46" xfId="78"/>
    <cellStyle name="xl47" xfId="79"/>
    <cellStyle name="Обычный" xfId="0" builtinId="0"/>
    <cellStyle name="Обычный 10" xfId="2"/>
    <cellStyle name="Обычный 11" xfId="80"/>
    <cellStyle name="Обычный 2" xfId="1"/>
    <cellStyle name="Обычный 3" xfId="81"/>
    <cellStyle name="Обычный 4" xfId="82"/>
    <cellStyle name="Обычный 4 2" xfId="83"/>
    <cellStyle name="Обычный 4 2 2" xfId="84"/>
    <cellStyle name="Обычный 4 2 2 2" xfId="95"/>
    <cellStyle name="Обычный 5" xfId="85"/>
    <cellStyle name="Обычный 6" xfId="86"/>
    <cellStyle name="Обычный 7" xfId="87"/>
    <cellStyle name="Обычный 8" xfId="88"/>
    <cellStyle name="Обычный 9" xfId="89"/>
    <cellStyle name="Финансовый" xfId="93" builtinId="3"/>
    <cellStyle name="Финансовый 2" xfId="90"/>
    <cellStyle name="Финансовый 2 2" xfId="91"/>
    <cellStyle name="Финансовый 2 2 2" xfId="94"/>
    <cellStyle name="Финансовый 3" xfId="92"/>
    <cellStyle name="Финансовый 4" xfId="9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M183"/>
  <sheetViews>
    <sheetView view="pageBreakPreview" zoomScale="85" zoomScaleNormal="100" zoomScaleSheetLayoutView="85" workbookViewId="0">
      <selection activeCell="J2" sqref="J2"/>
    </sheetView>
  </sheetViews>
  <sheetFormatPr defaultRowHeight="15.75" x14ac:dyDescent="0.2"/>
  <cols>
    <col min="1" max="1" width="24" style="41" customWidth="1"/>
    <col min="2" max="2" width="59.140625" style="42" customWidth="1"/>
    <col min="3" max="3" width="22.28515625" style="74" customWidth="1"/>
    <col min="4" max="4" width="22" style="1" customWidth="1"/>
    <col min="5" max="5" width="21.85546875" style="1" customWidth="1"/>
    <col min="6" max="6" width="28.5703125" style="1" customWidth="1"/>
    <col min="7" max="7" width="19.28515625" style="1" customWidth="1"/>
    <col min="8" max="8" width="19" style="1" customWidth="1"/>
    <col min="9" max="16384" width="9.140625" style="1"/>
  </cols>
  <sheetData>
    <row r="1" spans="1:8" ht="138" customHeight="1" x14ac:dyDescent="0.2">
      <c r="A1" s="144" t="s">
        <v>1148</v>
      </c>
      <c r="B1" s="145"/>
      <c r="C1" s="145"/>
      <c r="D1" s="145"/>
      <c r="E1" s="145"/>
    </row>
    <row r="2" spans="1:8" ht="72.75" customHeight="1" x14ac:dyDescent="0.2">
      <c r="A2" s="149" t="s">
        <v>1147</v>
      </c>
      <c r="B2" s="149"/>
      <c r="C2" s="149"/>
      <c r="D2" s="149"/>
      <c r="E2" s="149"/>
    </row>
    <row r="3" spans="1:8" x14ac:dyDescent="0.2">
      <c r="A3" s="150" t="s">
        <v>0</v>
      </c>
      <c r="B3" s="150"/>
      <c r="C3" s="150"/>
      <c r="D3" s="150"/>
      <c r="E3" s="150"/>
    </row>
    <row r="4" spans="1:8" x14ac:dyDescent="0.2">
      <c r="A4" s="151" t="s">
        <v>9</v>
      </c>
      <c r="B4" s="151" t="s">
        <v>10</v>
      </c>
      <c r="C4" s="153" t="s">
        <v>11</v>
      </c>
      <c r="D4" s="154"/>
      <c r="E4" s="155"/>
    </row>
    <row r="5" spans="1:8" ht="24.75" customHeight="1" x14ac:dyDescent="0.2">
      <c r="A5" s="152"/>
      <c r="B5" s="152"/>
      <c r="C5" s="75" t="s">
        <v>12</v>
      </c>
      <c r="D5" s="75" t="s">
        <v>254</v>
      </c>
      <c r="E5" s="75" t="s">
        <v>1149</v>
      </c>
    </row>
    <row r="6" spans="1:8" s="6" customFormat="1" ht="24" customHeight="1" x14ac:dyDescent="0.25">
      <c r="A6" s="2" t="s">
        <v>13</v>
      </c>
      <c r="B6" s="3" t="s">
        <v>14</v>
      </c>
      <c r="C6" s="4">
        <v>376204881.07999998</v>
      </c>
      <c r="D6" s="4">
        <v>383848969.87</v>
      </c>
      <c r="E6" s="4">
        <v>392803982.94999999</v>
      </c>
      <c r="F6" s="5">
        <f>C7+C14+C24+C34+C40+C45+C55+C68+C76+C80+C89+C111</f>
        <v>376204881.07999998</v>
      </c>
      <c r="G6" s="5">
        <f>D7+D14+D24+D34+D40+D45+D55+D68+D76+D80+D89+D111</f>
        <v>383848969.87</v>
      </c>
      <c r="H6" s="5">
        <f>E7+E14+E24+E34+E40+E45+E55+E68+E76+E80+E89+E111</f>
        <v>392803982.94999999</v>
      </c>
    </row>
    <row r="7" spans="1:8" s="6" customFormat="1" ht="19.5" customHeight="1" x14ac:dyDescent="0.25">
      <c r="A7" s="2" t="s">
        <v>15</v>
      </c>
      <c r="B7" s="3" t="s">
        <v>16</v>
      </c>
      <c r="C7" s="4">
        <f>C8</f>
        <v>179717500</v>
      </c>
      <c r="D7" s="4">
        <f t="shared" ref="D7:E7" si="0">D8</f>
        <v>184899000</v>
      </c>
      <c r="E7" s="4">
        <f t="shared" si="0"/>
        <v>189986500</v>
      </c>
      <c r="F7" s="5">
        <f>C9+C10+C11+C12+C13</f>
        <v>179717500</v>
      </c>
      <c r="G7" s="5">
        <f>D9+D10+D11+D12+D13</f>
        <v>184899000</v>
      </c>
      <c r="H7" s="5">
        <f>E9+E10+E11+E12+E13</f>
        <v>189986500</v>
      </c>
    </row>
    <row r="8" spans="1:8" s="6" customFormat="1" ht="21.75" customHeight="1" x14ac:dyDescent="0.25">
      <c r="A8" s="7" t="s">
        <v>1037</v>
      </c>
      <c r="B8" s="8" t="s">
        <v>17</v>
      </c>
      <c r="C8" s="9">
        <f>C9+C10+C11+C12+C13</f>
        <v>179717500</v>
      </c>
      <c r="D8" s="9">
        <f t="shared" ref="D8:E8" si="1">D9+D10+D11+D12+D13</f>
        <v>184899000</v>
      </c>
      <c r="E8" s="9">
        <f t="shared" si="1"/>
        <v>189986500</v>
      </c>
      <c r="F8" s="10">
        <f t="shared" ref="F8:G8" si="2">C10+C11+C12+C9+C13</f>
        <v>179717500</v>
      </c>
      <c r="G8" s="10">
        <f t="shared" si="2"/>
        <v>184899000</v>
      </c>
      <c r="H8" s="10">
        <f>E10+E11+E12+E9+E13</f>
        <v>189986500</v>
      </c>
    </row>
    <row r="9" spans="1:8" s="6" customFormat="1" ht="78.75" x14ac:dyDescent="0.25">
      <c r="A9" s="7" t="s">
        <v>1036</v>
      </c>
      <c r="B9" s="8" t="s">
        <v>18</v>
      </c>
      <c r="C9" s="9">
        <v>175000000</v>
      </c>
      <c r="D9" s="11">
        <v>180000000</v>
      </c>
      <c r="E9" s="11">
        <v>185000000</v>
      </c>
      <c r="F9" s="10"/>
    </row>
    <row r="10" spans="1:8" s="6" customFormat="1" ht="126" x14ac:dyDescent="0.2">
      <c r="A10" s="7" t="s">
        <v>1035</v>
      </c>
      <c r="B10" s="8" t="s">
        <v>19</v>
      </c>
      <c r="C10" s="9">
        <v>1575000</v>
      </c>
      <c r="D10" s="11">
        <v>1675000</v>
      </c>
      <c r="E10" s="11">
        <v>1750000</v>
      </c>
    </row>
    <row r="11" spans="1:8" s="6" customFormat="1" ht="47.25" x14ac:dyDescent="0.2">
      <c r="A11" s="7" t="s">
        <v>20</v>
      </c>
      <c r="B11" s="8" t="s">
        <v>21</v>
      </c>
      <c r="C11" s="9">
        <v>1500000</v>
      </c>
      <c r="D11" s="11">
        <v>1500000</v>
      </c>
      <c r="E11" s="11">
        <v>1500000</v>
      </c>
    </row>
    <row r="12" spans="1:8" s="6" customFormat="1" ht="94.5" x14ac:dyDescent="0.2">
      <c r="A12" s="7" t="s">
        <v>22</v>
      </c>
      <c r="B12" s="8" t="s">
        <v>23</v>
      </c>
      <c r="C12" s="9">
        <v>837500</v>
      </c>
      <c r="D12" s="11">
        <v>850000</v>
      </c>
      <c r="E12" s="11">
        <v>862500</v>
      </c>
    </row>
    <row r="13" spans="1:8" s="6" customFormat="1" ht="110.25" x14ac:dyDescent="0.2">
      <c r="A13" s="7" t="s">
        <v>246</v>
      </c>
      <c r="B13" s="8" t="s">
        <v>245</v>
      </c>
      <c r="C13" s="9">
        <v>805000</v>
      </c>
      <c r="D13" s="9">
        <v>874000</v>
      </c>
      <c r="E13" s="9">
        <v>874000</v>
      </c>
    </row>
    <row r="14" spans="1:8" s="6" customFormat="1" ht="47.25" x14ac:dyDescent="0.2">
      <c r="A14" s="2" t="s">
        <v>24</v>
      </c>
      <c r="B14" s="77" t="s">
        <v>25</v>
      </c>
      <c r="C14" s="4">
        <f>C15</f>
        <v>9197170</v>
      </c>
      <c r="D14" s="4">
        <f t="shared" ref="D14:E14" si="3">D15</f>
        <v>9658010</v>
      </c>
      <c r="E14" s="4">
        <f t="shared" si="3"/>
        <v>10341360</v>
      </c>
      <c r="F14" s="12"/>
      <c r="G14" s="12"/>
      <c r="H14" s="12"/>
    </row>
    <row r="15" spans="1:8" s="6" customFormat="1" ht="31.5" x14ac:dyDescent="0.2">
      <c r="A15" s="7" t="s">
        <v>26</v>
      </c>
      <c r="B15" s="76" t="s">
        <v>27</v>
      </c>
      <c r="C15" s="9">
        <f>C16+C18+C20+C22</f>
        <v>9197170</v>
      </c>
      <c r="D15" s="9">
        <f t="shared" ref="D15:E15" si="4">D16+D18+D20+D22</f>
        <v>9658010</v>
      </c>
      <c r="E15" s="9">
        <f t="shared" si="4"/>
        <v>10341360</v>
      </c>
      <c r="F15" s="13">
        <f>C16+C18+C20+C22+C17+C19+C21+C23</f>
        <v>9197170</v>
      </c>
      <c r="G15" s="13">
        <f t="shared" ref="G15:H15" si="5">D16+D18+D20+D22+D17+D19+D21+D23</f>
        <v>9658010</v>
      </c>
      <c r="H15" s="13">
        <f t="shared" si="5"/>
        <v>10341360</v>
      </c>
    </row>
    <row r="16" spans="1:8" s="6" customFormat="1" ht="141.75" x14ac:dyDescent="0.2">
      <c r="A16" s="7" t="s">
        <v>1034</v>
      </c>
      <c r="B16" s="8" t="s">
        <v>28</v>
      </c>
      <c r="C16" s="14">
        <v>4356240</v>
      </c>
      <c r="D16" s="14">
        <v>4607670</v>
      </c>
      <c r="E16" s="14">
        <v>4945810</v>
      </c>
    </row>
    <row r="17" spans="1:8" s="6" customFormat="1" ht="141.75" hidden="1" x14ac:dyDescent="0.2">
      <c r="A17" s="7" t="s">
        <v>29</v>
      </c>
      <c r="B17" s="8" t="s">
        <v>30</v>
      </c>
      <c r="C17" s="14"/>
      <c r="D17" s="14"/>
      <c r="E17" s="14"/>
    </row>
    <row r="18" spans="1:8" s="6" customFormat="1" ht="157.5" x14ac:dyDescent="0.2">
      <c r="A18" s="7" t="s">
        <v>1033</v>
      </c>
      <c r="B18" s="8" t="s">
        <v>31</v>
      </c>
      <c r="C18" s="14">
        <v>30250</v>
      </c>
      <c r="D18" s="14">
        <v>31470</v>
      </c>
      <c r="E18" s="14">
        <v>32900</v>
      </c>
    </row>
    <row r="19" spans="1:8" s="6" customFormat="1" ht="157.5" hidden="1" x14ac:dyDescent="0.2">
      <c r="A19" s="7" t="s">
        <v>32</v>
      </c>
      <c r="B19" s="8" t="s">
        <v>33</v>
      </c>
      <c r="C19" s="14"/>
      <c r="D19" s="14"/>
      <c r="E19" s="14"/>
    </row>
    <row r="20" spans="1:8" s="6" customFormat="1" ht="141.75" x14ac:dyDescent="0.2">
      <c r="A20" s="7" t="s">
        <v>34</v>
      </c>
      <c r="B20" s="8" t="s">
        <v>35</v>
      </c>
      <c r="C20" s="14">
        <v>5385210</v>
      </c>
      <c r="D20" s="14">
        <v>5622300</v>
      </c>
      <c r="E20" s="14">
        <v>5971690</v>
      </c>
    </row>
    <row r="21" spans="1:8" s="6" customFormat="1" ht="141.75" hidden="1" x14ac:dyDescent="0.2">
      <c r="A21" s="7" t="s">
        <v>36</v>
      </c>
      <c r="B21" s="8" t="s">
        <v>37</v>
      </c>
      <c r="C21" s="15"/>
      <c r="D21" s="14"/>
      <c r="E21" s="14"/>
    </row>
    <row r="22" spans="1:8" s="6" customFormat="1" ht="141.75" x14ac:dyDescent="0.2">
      <c r="A22" s="7" t="s">
        <v>38</v>
      </c>
      <c r="B22" s="8" t="s">
        <v>39</v>
      </c>
      <c r="C22" s="14">
        <v>-574530</v>
      </c>
      <c r="D22" s="14">
        <v>-603430</v>
      </c>
      <c r="E22" s="14">
        <v>-609040</v>
      </c>
    </row>
    <row r="23" spans="1:8" s="6" customFormat="1" ht="141.75" hidden="1" x14ac:dyDescent="0.2">
      <c r="A23" s="7" t="s">
        <v>40</v>
      </c>
      <c r="B23" s="8" t="s">
        <v>41</v>
      </c>
      <c r="C23" s="9"/>
      <c r="D23" s="9"/>
      <c r="E23" s="9"/>
    </row>
    <row r="24" spans="1:8" s="6" customFormat="1" x14ac:dyDescent="0.25">
      <c r="A24" s="2" t="s">
        <v>42</v>
      </c>
      <c r="B24" s="77" t="s">
        <v>43</v>
      </c>
      <c r="C24" s="4">
        <f>C25+C30+C32</f>
        <v>44278800</v>
      </c>
      <c r="D24" s="4">
        <f t="shared" ref="D24:E24" si="6">D25+D30+D32</f>
        <v>46634300</v>
      </c>
      <c r="E24" s="4">
        <f t="shared" si="6"/>
        <v>51180400</v>
      </c>
      <c r="F24" s="16">
        <f>C28+C30+C32+C25</f>
        <v>44278800</v>
      </c>
      <c r="G24" s="16">
        <f t="shared" ref="G24:H24" si="7">D28+D30+D32+D25</f>
        <v>46634300</v>
      </c>
      <c r="H24" s="16">
        <f t="shared" si="7"/>
        <v>51180400</v>
      </c>
    </row>
    <row r="25" spans="1:8" s="6" customFormat="1" ht="31.5" x14ac:dyDescent="0.25">
      <c r="A25" s="7" t="s">
        <v>44</v>
      </c>
      <c r="B25" s="76" t="s">
        <v>45</v>
      </c>
      <c r="C25" s="49">
        <f>C26+C27</f>
        <v>31715800</v>
      </c>
      <c r="D25" s="49">
        <f>D26+D27</f>
        <v>33571300</v>
      </c>
      <c r="E25" s="49">
        <f>E26+E27</f>
        <v>37617400</v>
      </c>
      <c r="F25" s="16">
        <f>C26+C27</f>
        <v>31715800</v>
      </c>
      <c r="G25" s="16">
        <f t="shared" ref="G25:H25" si="8">D26+D27</f>
        <v>33571300</v>
      </c>
      <c r="H25" s="16">
        <f t="shared" si="8"/>
        <v>37617400</v>
      </c>
    </row>
    <row r="26" spans="1:8" s="6" customFormat="1" ht="31.5" x14ac:dyDescent="0.25">
      <c r="A26" s="7" t="s">
        <v>46</v>
      </c>
      <c r="B26" s="76" t="s">
        <v>47</v>
      </c>
      <c r="C26" s="49">
        <v>16809400</v>
      </c>
      <c r="D26" s="49">
        <v>17792800</v>
      </c>
      <c r="E26" s="49">
        <v>19937200</v>
      </c>
      <c r="F26" s="16"/>
      <c r="G26" s="16"/>
      <c r="H26" s="16"/>
    </row>
    <row r="27" spans="1:8" s="6" customFormat="1" ht="78.75" x14ac:dyDescent="0.25">
      <c r="A27" s="7" t="s">
        <v>48</v>
      </c>
      <c r="B27" s="76" t="s">
        <v>49</v>
      </c>
      <c r="C27" s="49">
        <v>14906400</v>
      </c>
      <c r="D27" s="49">
        <v>15778500</v>
      </c>
      <c r="E27" s="49">
        <v>17680200</v>
      </c>
      <c r="F27" s="48"/>
      <c r="G27" s="16"/>
      <c r="H27" s="16"/>
    </row>
    <row r="28" spans="1:8" s="6" customFormat="1" ht="31.5" x14ac:dyDescent="0.2">
      <c r="A28" s="7" t="s">
        <v>1032</v>
      </c>
      <c r="B28" s="76" t="s">
        <v>50</v>
      </c>
      <c r="C28" s="9">
        <f t="shared" ref="C28:E28" si="9">C29</f>
        <v>0</v>
      </c>
      <c r="D28" s="9">
        <f t="shared" si="9"/>
        <v>0</v>
      </c>
      <c r="E28" s="9">
        <f t="shared" si="9"/>
        <v>0</v>
      </c>
    </row>
    <row r="29" spans="1:8" s="6" customFormat="1" ht="31.5" x14ac:dyDescent="0.2">
      <c r="A29" s="7" t="s">
        <v>1031</v>
      </c>
      <c r="B29" s="76" t="s">
        <v>50</v>
      </c>
      <c r="C29" s="9">
        <v>0</v>
      </c>
      <c r="D29" s="9">
        <v>0</v>
      </c>
      <c r="E29" s="17">
        <v>0</v>
      </c>
    </row>
    <row r="30" spans="1:8" s="6" customFormat="1" x14ac:dyDescent="0.2">
      <c r="A30" s="7" t="s">
        <v>1030</v>
      </c>
      <c r="B30" s="76" t="s">
        <v>51</v>
      </c>
      <c r="C30" s="9">
        <f t="shared" ref="C30:E30" si="10">C31</f>
        <v>63000</v>
      </c>
      <c r="D30" s="9">
        <f t="shared" si="10"/>
        <v>63000</v>
      </c>
      <c r="E30" s="9">
        <f t="shared" si="10"/>
        <v>63000</v>
      </c>
    </row>
    <row r="31" spans="1:8" s="6" customFormat="1" x14ac:dyDescent="0.2">
      <c r="A31" s="7" t="s">
        <v>1029</v>
      </c>
      <c r="B31" s="76" t="s">
        <v>51</v>
      </c>
      <c r="C31" s="9">
        <v>63000</v>
      </c>
      <c r="D31" s="9">
        <v>63000</v>
      </c>
      <c r="E31" s="9">
        <v>63000</v>
      </c>
    </row>
    <row r="32" spans="1:8" s="6" customFormat="1" ht="31.5" x14ac:dyDescent="0.2">
      <c r="A32" s="7" t="s">
        <v>52</v>
      </c>
      <c r="B32" s="76" t="s">
        <v>53</v>
      </c>
      <c r="C32" s="9">
        <f>C33</f>
        <v>12500000</v>
      </c>
      <c r="D32" s="9">
        <f t="shared" ref="D32:E32" si="11">D33</f>
        <v>13000000</v>
      </c>
      <c r="E32" s="9">
        <f t="shared" si="11"/>
        <v>13500000</v>
      </c>
    </row>
    <row r="33" spans="1:8" s="6" customFormat="1" ht="47.25" x14ac:dyDescent="0.2">
      <c r="A33" s="7" t="s">
        <v>54</v>
      </c>
      <c r="B33" s="8" t="s">
        <v>55</v>
      </c>
      <c r="C33" s="9">
        <v>12500000</v>
      </c>
      <c r="D33" s="9">
        <v>13000000</v>
      </c>
      <c r="E33" s="9">
        <v>13500000</v>
      </c>
    </row>
    <row r="34" spans="1:8" s="6" customFormat="1" x14ac:dyDescent="0.2">
      <c r="A34" s="2" t="s">
        <v>56</v>
      </c>
      <c r="B34" s="77" t="s">
        <v>57</v>
      </c>
      <c r="C34" s="4">
        <f>C35+C37</f>
        <v>91400000</v>
      </c>
      <c r="D34" s="4">
        <f t="shared" ref="D34:E34" si="12">D35+D37</f>
        <v>92500000</v>
      </c>
      <c r="E34" s="4">
        <f t="shared" si="12"/>
        <v>92500000</v>
      </c>
      <c r="F34" s="18">
        <f>C35+C37</f>
        <v>91400000</v>
      </c>
      <c r="G34" s="18">
        <f>D35+D37</f>
        <v>92500000</v>
      </c>
      <c r="H34" s="18">
        <f>E35+E37</f>
        <v>92500000</v>
      </c>
    </row>
    <row r="35" spans="1:8" s="6" customFormat="1" x14ac:dyDescent="0.2">
      <c r="A35" s="7" t="s">
        <v>1028</v>
      </c>
      <c r="B35" s="76" t="s">
        <v>58</v>
      </c>
      <c r="C35" s="9">
        <f>C36</f>
        <v>11900000</v>
      </c>
      <c r="D35" s="9">
        <f t="shared" ref="D35:E35" si="13">D36</f>
        <v>12000000</v>
      </c>
      <c r="E35" s="9">
        <f t="shared" si="13"/>
        <v>12000000</v>
      </c>
    </row>
    <row r="36" spans="1:8" s="6" customFormat="1" ht="47.25" x14ac:dyDescent="0.2">
      <c r="A36" s="7" t="s">
        <v>1027</v>
      </c>
      <c r="B36" s="76" t="s">
        <v>59</v>
      </c>
      <c r="C36" s="9">
        <v>11900000</v>
      </c>
      <c r="D36" s="9">
        <v>12000000</v>
      </c>
      <c r="E36" s="9">
        <v>12000000</v>
      </c>
    </row>
    <row r="37" spans="1:8" s="6" customFormat="1" x14ac:dyDescent="0.2">
      <c r="A37" s="7" t="s">
        <v>1026</v>
      </c>
      <c r="B37" s="76" t="s">
        <v>60</v>
      </c>
      <c r="C37" s="9">
        <f>C38+C39</f>
        <v>79500000</v>
      </c>
      <c r="D37" s="9">
        <f t="shared" ref="D37:E37" si="14">D38+D39</f>
        <v>80500000</v>
      </c>
      <c r="E37" s="9">
        <f t="shared" si="14"/>
        <v>80500000</v>
      </c>
      <c r="F37" s="19">
        <f>C38+C39</f>
        <v>79500000</v>
      </c>
      <c r="G37" s="19">
        <f>D38+D39</f>
        <v>80500000</v>
      </c>
      <c r="H37" s="19">
        <f>E38+E39</f>
        <v>80500000</v>
      </c>
    </row>
    <row r="38" spans="1:8" s="6" customFormat="1" ht="47.25" x14ac:dyDescent="0.2">
      <c r="A38" s="7" t="s">
        <v>1025</v>
      </c>
      <c r="B38" s="76" t="s">
        <v>61</v>
      </c>
      <c r="C38" s="9">
        <v>62500000</v>
      </c>
      <c r="D38" s="9">
        <v>63000000</v>
      </c>
      <c r="E38" s="9">
        <v>63000000</v>
      </c>
    </row>
    <row r="39" spans="1:8" s="6" customFormat="1" ht="47.25" x14ac:dyDescent="0.2">
      <c r="A39" s="7" t="s">
        <v>1024</v>
      </c>
      <c r="B39" s="76" t="s">
        <v>221</v>
      </c>
      <c r="C39" s="9">
        <v>17000000</v>
      </c>
      <c r="D39" s="9">
        <v>17500000</v>
      </c>
      <c r="E39" s="9">
        <v>17500000</v>
      </c>
    </row>
    <row r="40" spans="1:8" s="6" customFormat="1" x14ac:dyDescent="0.2">
      <c r="A40" s="2" t="s">
        <v>62</v>
      </c>
      <c r="B40" s="77" t="s">
        <v>63</v>
      </c>
      <c r="C40" s="4">
        <f>C41+C43</f>
        <v>11535000</v>
      </c>
      <c r="D40" s="4">
        <f t="shared" ref="D40:E40" si="15">D41+D43</f>
        <v>11735000</v>
      </c>
      <c r="E40" s="4">
        <f t="shared" si="15"/>
        <v>12035000</v>
      </c>
      <c r="F40" s="18">
        <f>C41+C43</f>
        <v>11535000</v>
      </c>
      <c r="G40" s="18">
        <f>D41+D43</f>
        <v>11735000</v>
      </c>
      <c r="H40" s="18">
        <f>E41+E43</f>
        <v>12035000</v>
      </c>
    </row>
    <row r="41" spans="1:8" s="6" customFormat="1" ht="31.5" x14ac:dyDescent="0.2">
      <c r="A41" s="7" t="s">
        <v>1023</v>
      </c>
      <c r="B41" s="8" t="s">
        <v>64</v>
      </c>
      <c r="C41" s="9">
        <f>C42</f>
        <v>11500000</v>
      </c>
      <c r="D41" s="9">
        <f t="shared" ref="D41:E41" si="16">D42</f>
        <v>11700000</v>
      </c>
      <c r="E41" s="9">
        <f t="shared" si="16"/>
        <v>12000000</v>
      </c>
    </row>
    <row r="42" spans="1:8" s="6" customFormat="1" ht="47.25" x14ac:dyDescent="0.2">
      <c r="A42" s="7" t="s">
        <v>1022</v>
      </c>
      <c r="B42" s="8" t="s">
        <v>65</v>
      </c>
      <c r="C42" s="9">
        <v>11500000</v>
      </c>
      <c r="D42" s="11">
        <v>11700000</v>
      </c>
      <c r="E42" s="11">
        <v>12000000</v>
      </c>
    </row>
    <row r="43" spans="1:8" s="6" customFormat="1" ht="47.25" x14ac:dyDescent="0.2">
      <c r="A43" s="7" t="s">
        <v>1021</v>
      </c>
      <c r="B43" s="8" t="s">
        <v>66</v>
      </c>
      <c r="C43" s="9">
        <f>C44</f>
        <v>35000</v>
      </c>
      <c r="D43" s="9">
        <f t="shared" ref="D43" si="17">D44</f>
        <v>35000</v>
      </c>
      <c r="E43" s="9">
        <f>E44</f>
        <v>35000</v>
      </c>
    </row>
    <row r="44" spans="1:8" s="6" customFormat="1" ht="31.5" x14ac:dyDescent="0.2">
      <c r="A44" s="7" t="s">
        <v>1020</v>
      </c>
      <c r="B44" s="8" t="s">
        <v>67</v>
      </c>
      <c r="C44" s="9">
        <v>35000</v>
      </c>
      <c r="D44" s="9">
        <v>35000</v>
      </c>
      <c r="E44" s="9">
        <v>35000</v>
      </c>
    </row>
    <row r="45" spans="1:8" s="6" customFormat="1" ht="47.25" x14ac:dyDescent="0.2">
      <c r="A45" s="2" t="s">
        <v>68</v>
      </c>
      <c r="B45" s="3" t="s">
        <v>69</v>
      </c>
      <c r="C45" s="4">
        <v>0</v>
      </c>
      <c r="D45" s="4">
        <v>0</v>
      </c>
      <c r="E45" s="4">
        <v>0</v>
      </c>
      <c r="F45" s="18">
        <f>C46+C48+C51+C53</f>
        <v>0</v>
      </c>
      <c r="G45" s="18">
        <f t="shared" ref="G45:H45" si="18">D46+D48+D51+D53</f>
        <v>0</v>
      </c>
      <c r="H45" s="18">
        <f t="shared" si="18"/>
        <v>0</v>
      </c>
    </row>
    <row r="46" spans="1:8" s="6" customFormat="1" ht="31.5" hidden="1" x14ac:dyDescent="0.2">
      <c r="A46" s="7" t="s">
        <v>70</v>
      </c>
      <c r="B46" s="8" t="s">
        <v>71</v>
      </c>
      <c r="C46" s="9"/>
      <c r="D46" s="9">
        <v>0</v>
      </c>
      <c r="E46" s="9">
        <v>0</v>
      </c>
    </row>
    <row r="47" spans="1:8" s="6" customFormat="1" ht="47.25" hidden="1" x14ac:dyDescent="0.2">
      <c r="A47" s="7" t="s">
        <v>72</v>
      </c>
      <c r="B47" s="8" t="s">
        <v>73</v>
      </c>
      <c r="C47" s="9"/>
      <c r="D47" s="9">
        <v>0</v>
      </c>
      <c r="E47" s="9">
        <v>0</v>
      </c>
    </row>
    <row r="48" spans="1:8" s="6" customFormat="1" hidden="1" x14ac:dyDescent="0.2">
      <c r="A48" s="7" t="s">
        <v>74</v>
      </c>
      <c r="B48" s="8" t="s">
        <v>75</v>
      </c>
      <c r="C48" s="9"/>
      <c r="D48" s="9"/>
      <c r="E48" s="9"/>
    </row>
    <row r="49" spans="1:8" s="6" customFormat="1" hidden="1" x14ac:dyDescent="0.2">
      <c r="A49" s="7" t="s">
        <v>76</v>
      </c>
      <c r="B49" s="8" t="s">
        <v>77</v>
      </c>
      <c r="C49" s="9"/>
      <c r="D49" s="9"/>
      <c r="E49" s="9"/>
    </row>
    <row r="50" spans="1:8" s="6" customFormat="1" ht="47.25" hidden="1" x14ac:dyDescent="0.2">
      <c r="A50" s="7" t="s">
        <v>78</v>
      </c>
      <c r="B50" s="8" t="s">
        <v>79</v>
      </c>
      <c r="C50" s="9"/>
      <c r="D50" s="9"/>
      <c r="E50" s="9"/>
    </row>
    <row r="51" spans="1:8" s="6" customFormat="1" ht="31.5" hidden="1" x14ac:dyDescent="0.2">
      <c r="A51" s="7" t="s">
        <v>80</v>
      </c>
      <c r="B51" s="8" t="s">
        <v>81</v>
      </c>
      <c r="C51" s="9"/>
      <c r="D51" s="9">
        <v>0</v>
      </c>
      <c r="E51" s="9">
        <v>0</v>
      </c>
    </row>
    <row r="52" spans="1:8" s="6" customFormat="1" hidden="1" x14ac:dyDescent="0.2">
      <c r="A52" s="7" t="s">
        <v>82</v>
      </c>
      <c r="B52" s="8" t="s">
        <v>83</v>
      </c>
      <c r="C52" s="9"/>
      <c r="D52" s="9">
        <v>0</v>
      </c>
      <c r="E52" s="9">
        <v>0</v>
      </c>
    </row>
    <row r="53" spans="1:8" s="6" customFormat="1" ht="31.5" hidden="1" x14ac:dyDescent="0.2">
      <c r="A53" s="7" t="s">
        <v>84</v>
      </c>
      <c r="B53" s="8" t="s">
        <v>85</v>
      </c>
      <c r="C53" s="9"/>
      <c r="D53" s="9">
        <v>0</v>
      </c>
      <c r="E53" s="9">
        <v>0</v>
      </c>
    </row>
    <row r="54" spans="1:8" s="6" customFormat="1" ht="78.75" hidden="1" x14ac:dyDescent="0.2">
      <c r="A54" s="7" t="s">
        <v>86</v>
      </c>
      <c r="B54" s="8" t="s">
        <v>87</v>
      </c>
      <c r="C54" s="9"/>
      <c r="D54" s="9">
        <v>0</v>
      </c>
      <c r="E54" s="9">
        <v>0</v>
      </c>
    </row>
    <row r="55" spans="1:8" s="6" customFormat="1" ht="47.25" x14ac:dyDescent="0.2">
      <c r="A55" s="2" t="s">
        <v>88</v>
      </c>
      <c r="B55" s="77" t="s">
        <v>89</v>
      </c>
      <c r="C55" s="4">
        <v>19686377.66</v>
      </c>
      <c r="D55" s="4">
        <v>17452038.600000001</v>
      </c>
      <c r="E55" s="4">
        <v>15667199.540000001</v>
      </c>
      <c r="F55" s="20">
        <f>C56+C63+C66</f>
        <v>19686377.66</v>
      </c>
      <c r="G55" s="20">
        <f t="shared" ref="G55:H55" si="19">D56+D63+D66</f>
        <v>17452038.600000001</v>
      </c>
      <c r="H55" s="20">
        <f t="shared" si="19"/>
        <v>15667199.540000001</v>
      </c>
    </row>
    <row r="56" spans="1:8" s="6" customFormat="1" ht="94.5" x14ac:dyDescent="0.2">
      <c r="A56" s="7" t="s">
        <v>1019</v>
      </c>
      <c r="B56" s="8" t="s">
        <v>90</v>
      </c>
      <c r="C56" s="9">
        <f>12362377.66</f>
        <v>12362377.66</v>
      </c>
      <c r="D56" s="9">
        <v>10582538.6</v>
      </c>
      <c r="E56" s="9">
        <v>8802699.540000001</v>
      </c>
      <c r="F56" s="21">
        <f>C57+C59+C61</f>
        <v>12362377.660000002</v>
      </c>
      <c r="G56" s="21">
        <f t="shared" ref="G56:H56" si="20">D57+D59+D61</f>
        <v>10582538.6</v>
      </c>
      <c r="H56" s="21">
        <f t="shared" si="20"/>
        <v>8802699.540000001</v>
      </c>
    </row>
    <row r="57" spans="1:8" s="6" customFormat="1" ht="78.75" x14ac:dyDescent="0.25">
      <c r="A57" s="7" t="s">
        <v>91</v>
      </c>
      <c r="B57" s="8" t="s">
        <v>92</v>
      </c>
      <c r="C57" s="9">
        <f>C58</f>
        <v>11345902.470000001</v>
      </c>
      <c r="D57" s="9">
        <f t="shared" ref="D57:E57" si="21">D58</f>
        <v>9505434.5299999993</v>
      </c>
      <c r="E57" s="9">
        <f t="shared" si="21"/>
        <v>7664966.5899999999</v>
      </c>
      <c r="F57" s="10"/>
    </row>
    <row r="58" spans="1:8" s="6" customFormat="1" ht="94.5" x14ac:dyDescent="0.2">
      <c r="A58" s="7" t="s">
        <v>1038</v>
      </c>
      <c r="B58" s="8" t="s">
        <v>93</v>
      </c>
      <c r="C58" s="9">
        <v>11345902.470000001</v>
      </c>
      <c r="D58" s="27">
        <v>9505434.5299999993</v>
      </c>
      <c r="E58" s="11">
        <v>7664966.5899999999</v>
      </c>
    </row>
    <row r="59" spans="1:8" s="6" customFormat="1" ht="94.5" x14ac:dyDescent="0.2">
      <c r="A59" s="7" t="s">
        <v>94</v>
      </c>
      <c r="B59" s="8" t="s">
        <v>95</v>
      </c>
      <c r="C59" s="9">
        <f>C60</f>
        <v>987235.05</v>
      </c>
      <c r="D59" s="9">
        <f t="shared" ref="D59:E59" si="22">D60</f>
        <v>1047863.93</v>
      </c>
      <c r="E59" s="9">
        <f t="shared" si="22"/>
        <v>1108492.81</v>
      </c>
    </row>
    <row r="60" spans="1:8" s="6" customFormat="1" ht="78.75" x14ac:dyDescent="0.2">
      <c r="A60" s="7" t="s">
        <v>1039</v>
      </c>
      <c r="B60" s="8" t="s">
        <v>96</v>
      </c>
      <c r="C60" s="9">
        <v>987235.05</v>
      </c>
      <c r="D60" s="11">
        <v>1047863.93</v>
      </c>
      <c r="E60" s="11">
        <v>1108492.81</v>
      </c>
    </row>
    <row r="61" spans="1:8" s="6" customFormat="1" ht="47.25" x14ac:dyDescent="0.2">
      <c r="A61" s="7" t="s">
        <v>97</v>
      </c>
      <c r="B61" s="76" t="s">
        <v>98</v>
      </c>
      <c r="C61" s="9">
        <f>C62</f>
        <v>29240.14</v>
      </c>
      <c r="D61" s="9">
        <f t="shared" ref="D61:E61" si="23">D62</f>
        <v>29240.14</v>
      </c>
      <c r="E61" s="9">
        <f t="shared" si="23"/>
        <v>29240.14</v>
      </c>
      <c r="F61" s="19">
        <f>C62</f>
        <v>29240.14</v>
      </c>
      <c r="G61" s="19">
        <f t="shared" ref="G61:H61" si="24">D62</f>
        <v>29240.14</v>
      </c>
      <c r="H61" s="19">
        <f t="shared" si="24"/>
        <v>29240.14</v>
      </c>
    </row>
    <row r="62" spans="1:8" s="6" customFormat="1" ht="110.25" x14ac:dyDescent="0.2">
      <c r="A62" s="22" t="s">
        <v>99</v>
      </c>
      <c r="B62" s="23" t="s">
        <v>100</v>
      </c>
      <c r="C62" s="9">
        <v>29240.14</v>
      </c>
      <c r="D62" s="24">
        <v>29240.14</v>
      </c>
      <c r="E62" s="24">
        <v>29240.14</v>
      </c>
    </row>
    <row r="63" spans="1:8" s="6" customFormat="1" ht="31.5" x14ac:dyDescent="0.2">
      <c r="A63" s="7" t="s">
        <v>1040</v>
      </c>
      <c r="B63" s="8" t="s">
        <v>101</v>
      </c>
      <c r="C63" s="9">
        <f>C64</f>
        <v>2016000</v>
      </c>
      <c r="D63" s="9">
        <f t="shared" ref="D63:E64" si="25">D64</f>
        <v>1561500</v>
      </c>
      <c r="E63" s="9">
        <f t="shared" si="25"/>
        <v>1556500</v>
      </c>
    </row>
    <row r="64" spans="1:8" s="6" customFormat="1" ht="63" x14ac:dyDescent="0.2">
      <c r="A64" s="7" t="s">
        <v>102</v>
      </c>
      <c r="B64" s="8" t="s">
        <v>103</v>
      </c>
      <c r="C64" s="9">
        <f>C65</f>
        <v>2016000</v>
      </c>
      <c r="D64" s="9">
        <f t="shared" si="25"/>
        <v>1561500</v>
      </c>
      <c r="E64" s="9">
        <f t="shared" si="25"/>
        <v>1556500</v>
      </c>
    </row>
    <row r="65" spans="1:8" s="6" customFormat="1" ht="63" x14ac:dyDescent="0.2">
      <c r="A65" s="7" t="s">
        <v>1041</v>
      </c>
      <c r="B65" s="8" t="s">
        <v>104</v>
      </c>
      <c r="C65" s="9">
        <v>2016000</v>
      </c>
      <c r="D65" s="9">
        <v>1561500</v>
      </c>
      <c r="E65" s="9">
        <v>1556500</v>
      </c>
    </row>
    <row r="66" spans="1:8" s="6" customFormat="1" ht="94.5" x14ac:dyDescent="0.2">
      <c r="A66" s="7" t="s">
        <v>1042</v>
      </c>
      <c r="B66" s="8" t="s">
        <v>105</v>
      </c>
      <c r="C66" s="9">
        <f>C67</f>
        <v>5308000</v>
      </c>
      <c r="D66" s="9">
        <f t="shared" ref="D66:E66" si="26">D67</f>
        <v>5308000</v>
      </c>
      <c r="E66" s="9">
        <f t="shared" si="26"/>
        <v>5308000</v>
      </c>
    </row>
    <row r="67" spans="1:8" s="6" customFormat="1" ht="94.5" x14ac:dyDescent="0.2">
      <c r="A67" s="7" t="s">
        <v>1043</v>
      </c>
      <c r="B67" s="8" t="s">
        <v>106</v>
      </c>
      <c r="C67" s="9">
        <v>5308000</v>
      </c>
      <c r="D67" s="9">
        <v>5308000</v>
      </c>
      <c r="E67" s="9">
        <v>5308000</v>
      </c>
    </row>
    <row r="68" spans="1:8" s="6" customFormat="1" ht="31.5" x14ac:dyDescent="0.2">
      <c r="A68" s="2" t="s">
        <v>1044</v>
      </c>
      <c r="B68" s="3" t="s">
        <v>107</v>
      </c>
      <c r="C68" s="4">
        <f>C69</f>
        <v>231800</v>
      </c>
      <c r="D68" s="4">
        <f>D69</f>
        <v>240900</v>
      </c>
      <c r="E68" s="4">
        <f>E69</f>
        <v>250600</v>
      </c>
      <c r="F68" s="25">
        <f>C70+C71+C72+C73+C74+C75</f>
        <v>231800</v>
      </c>
      <c r="G68" s="25">
        <f t="shared" ref="G68:H68" si="27">D70+D71+D72+D73+D74+D75</f>
        <v>240900</v>
      </c>
      <c r="H68" s="25">
        <f t="shared" si="27"/>
        <v>250600</v>
      </c>
    </row>
    <row r="69" spans="1:8" s="6" customFormat="1" ht="18.75" x14ac:dyDescent="0.2">
      <c r="A69" s="26" t="s">
        <v>1045</v>
      </c>
      <c r="B69" s="76" t="s">
        <v>108</v>
      </c>
      <c r="C69" s="9">
        <f>C70+C72+C74+C75</f>
        <v>231800</v>
      </c>
      <c r="D69" s="9">
        <f t="shared" ref="D69:E69" si="28">D70+D72+D74+D75</f>
        <v>240900</v>
      </c>
      <c r="E69" s="9">
        <f t="shared" si="28"/>
        <v>250600</v>
      </c>
    </row>
    <row r="70" spans="1:8" s="6" customFormat="1" ht="31.5" x14ac:dyDescent="0.2">
      <c r="A70" s="7" t="s">
        <v>109</v>
      </c>
      <c r="B70" s="8" t="s">
        <v>110</v>
      </c>
      <c r="C70" s="9">
        <v>14600</v>
      </c>
      <c r="D70" s="27">
        <v>15100</v>
      </c>
      <c r="E70" s="11">
        <v>15700</v>
      </c>
    </row>
    <row r="71" spans="1:8" s="6" customFormat="1" ht="31.5" x14ac:dyDescent="0.2">
      <c r="A71" s="7" t="s">
        <v>111</v>
      </c>
      <c r="B71" s="8" t="s">
        <v>112</v>
      </c>
      <c r="C71" s="9">
        <v>0</v>
      </c>
      <c r="D71" s="9">
        <v>0</v>
      </c>
      <c r="E71" s="9">
        <v>0</v>
      </c>
    </row>
    <row r="72" spans="1:8" s="6" customFormat="1" ht="31.5" x14ac:dyDescent="0.2">
      <c r="A72" s="7" t="s">
        <v>113</v>
      </c>
      <c r="B72" s="8" t="s">
        <v>114</v>
      </c>
      <c r="C72" s="9">
        <v>217200</v>
      </c>
      <c r="D72" s="27">
        <v>225800</v>
      </c>
      <c r="E72" s="27">
        <v>234900</v>
      </c>
    </row>
    <row r="73" spans="1:8" s="6" customFormat="1" ht="31.5" x14ac:dyDescent="0.2">
      <c r="A73" s="7" t="s">
        <v>115</v>
      </c>
      <c r="B73" s="8" t="s">
        <v>116</v>
      </c>
      <c r="C73" s="9">
        <v>0</v>
      </c>
      <c r="D73" s="9">
        <v>0</v>
      </c>
      <c r="E73" s="9">
        <v>0</v>
      </c>
    </row>
    <row r="74" spans="1:8" s="6" customFormat="1" ht="63" x14ac:dyDescent="0.2">
      <c r="A74" s="7" t="s">
        <v>1046</v>
      </c>
      <c r="B74" s="8" t="s">
        <v>117</v>
      </c>
      <c r="C74" s="9">
        <v>0</v>
      </c>
      <c r="D74" s="9">
        <v>0</v>
      </c>
      <c r="E74" s="9">
        <v>0</v>
      </c>
    </row>
    <row r="75" spans="1:8" s="6" customFormat="1" x14ac:dyDescent="0.2">
      <c r="A75" s="7" t="s">
        <v>1047</v>
      </c>
      <c r="B75" s="76" t="s">
        <v>118</v>
      </c>
      <c r="C75" s="9">
        <v>0</v>
      </c>
      <c r="D75" s="9">
        <v>0</v>
      </c>
      <c r="E75" s="9">
        <v>0</v>
      </c>
    </row>
    <row r="76" spans="1:8" s="6" customFormat="1" ht="47.25" x14ac:dyDescent="0.2">
      <c r="A76" s="2" t="s">
        <v>1048</v>
      </c>
      <c r="B76" s="77" t="s">
        <v>119</v>
      </c>
      <c r="C76" s="4">
        <f>C77+C79</f>
        <v>3385056.7</v>
      </c>
      <c r="D76" s="4">
        <f t="shared" ref="D76:E76" si="29">D77+D79</f>
        <v>3385756.7</v>
      </c>
      <c r="E76" s="4">
        <f t="shared" si="29"/>
        <v>3391056.7</v>
      </c>
      <c r="F76" s="25">
        <f>C78+C79</f>
        <v>3385056.7</v>
      </c>
      <c r="G76" s="25">
        <f>D78+D79</f>
        <v>3385756.7</v>
      </c>
      <c r="H76" s="25">
        <f>E78+E79</f>
        <v>3391056.7</v>
      </c>
    </row>
    <row r="77" spans="1:8" s="6" customFormat="1" x14ac:dyDescent="0.2">
      <c r="A77" s="7" t="s">
        <v>1049</v>
      </c>
      <c r="B77" s="76" t="s">
        <v>120</v>
      </c>
      <c r="C77" s="9">
        <f>C78</f>
        <v>3335156.7</v>
      </c>
      <c r="D77" s="9">
        <f t="shared" ref="D77:E77" si="30">D78</f>
        <v>3335156.7</v>
      </c>
      <c r="E77" s="9">
        <f t="shared" si="30"/>
        <v>3335156.7</v>
      </c>
    </row>
    <row r="78" spans="1:8" s="6" customFormat="1" ht="31.5" x14ac:dyDescent="0.2">
      <c r="A78" s="7" t="s">
        <v>1050</v>
      </c>
      <c r="B78" s="76" t="s">
        <v>121</v>
      </c>
      <c r="C78" s="9">
        <v>3335156.7</v>
      </c>
      <c r="D78" s="9">
        <v>3335156.7</v>
      </c>
      <c r="E78" s="9">
        <v>3335156.7</v>
      </c>
    </row>
    <row r="79" spans="1:8" s="6" customFormat="1" ht="31.5" x14ac:dyDescent="0.2">
      <c r="A79" s="7" t="s">
        <v>1051</v>
      </c>
      <c r="B79" s="76" t="s">
        <v>122</v>
      </c>
      <c r="C79" s="9">
        <v>49900</v>
      </c>
      <c r="D79" s="135">
        <v>50600</v>
      </c>
      <c r="E79" s="135">
        <v>55900</v>
      </c>
    </row>
    <row r="80" spans="1:8" s="6" customFormat="1" ht="31.5" x14ac:dyDescent="0.2">
      <c r="A80" s="2" t="s">
        <v>1052</v>
      </c>
      <c r="B80" s="77" t="s">
        <v>123</v>
      </c>
      <c r="C80" s="4">
        <v>10892500</v>
      </c>
      <c r="D80" s="4">
        <v>11328200</v>
      </c>
      <c r="E80" s="4">
        <v>11781400</v>
      </c>
      <c r="F80" s="25">
        <f>C83+C86+C81</f>
        <v>10892500</v>
      </c>
      <c r="G80" s="25">
        <f t="shared" ref="G80:H80" si="31">D83+D86+D81</f>
        <v>11328200</v>
      </c>
      <c r="H80" s="25">
        <f t="shared" si="31"/>
        <v>11781400</v>
      </c>
    </row>
    <row r="81" spans="1:8" s="6" customFormat="1" x14ac:dyDescent="0.2">
      <c r="A81" s="7" t="s">
        <v>124</v>
      </c>
      <c r="B81" s="8" t="s">
        <v>125</v>
      </c>
      <c r="C81" s="9">
        <f>C82</f>
        <v>0</v>
      </c>
      <c r="D81" s="9">
        <f t="shared" ref="D81:E81" si="32">D82</f>
        <v>0</v>
      </c>
      <c r="E81" s="9">
        <f t="shared" si="32"/>
        <v>0</v>
      </c>
      <c r="F81" s="29"/>
      <c r="G81" s="29"/>
      <c r="H81" s="29"/>
    </row>
    <row r="82" spans="1:8" s="6" customFormat="1" ht="31.5" x14ac:dyDescent="0.2">
      <c r="A82" s="7" t="s">
        <v>126</v>
      </c>
      <c r="B82" s="8" t="s">
        <v>127</v>
      </c>
      <c r="C82" s="9">
        <v>0</v>
      </c>
      <c r="D82" s="9">
        <v>0</v>
      </c>
      <c r="E82" s="9">
        <v>0</v>
      </c>
      <c r="F82" s="29"/>
      <c r="G82" s="29"/>
      <c r="H82" s="29"/>
    </row>
    <row r="83" spans="1:8" s="6" customFormat="1" ht="94.5" x14ac:dyDescent="0.2">
      <c r="A83" s="7" t="s">
        <v>1053</v>
      </c>
      <c r="B83" s="8" t="s">
        <v>128</v>
      </c>
      <c r="C83" s="9">
        <f>C85+C84</f>
        <v>4958200</v>
      </c>
      <c r="D83" s="9">
        <f t="shared" ref="D83:E83" si="33">D85+D84</f>
        <v>5156500</v>
      </c>
      <c r="E83" s="9">
        <f t="shared" si="33"/>
        <v>5362800</v>
      </c>
    </row>
    <row r="84" spans="1:8" s="6" customFormat="1" ht="94.5" x14ac:dyDescent="0.2">
      <c r="A84" s="7" t="s">
        <v>1109</v>
      </c>
      <c r="B84" s="8" t="s">
        <v>1108</v>
      </c>
      <c r="C84" s="9">
        <v>0</v>
      </c>
      <c r="D84" s="9">
        <v>0</v>
      </c>
      <c r="E84" s="9">
        <v>0</v>
      </c>
    </row>
    <row r="85" spans="1:8" s="6" customFormat="1" ht="94.5" x14ac:dyDescent="0.2">
      <c r="A85" s="7" t="s">
        <v>1054</v>
      </c>
      <c r="B85" s="8" t="s">
        <v>129</v>
      </c>
      <c r="C85" s="9">
        <v>4958200</v>
      </c>
      <c r="D85" s="24">
        <v>5156500</v>
      </c>
      <c r="E85" s="24">
        <v>5362800</v>
      </c>
    </row>
    <row r="86" spans="1:8" s="6" customFormat="1" ht="31.5" x14ac:dyDescent="0.2">
      <c r="A86" s="7" t="s">
        <v>1055</v>
      </c>
      <c r="B86" s="8" t="s">
        <v>130</v>
      </c>
      <c r="C86" s="9">
        <f>C87+C88</f>
        <v>5934300</v>
      </c>
      <c r="D86" s="9">
        <f t="shared" ref="D86:E86" si="34">D87+D88</f>
        <v>6171700</v>
      </c>
      <c r="E86" s="9">
        <f t="shared" si="34"/>
        <v>6418600</v>
      </c>
    </row>
    <row r="87" spans="1:8" s="6" customFormat="1" ht="47.25" x14ac:dyDescent="0.2">
      <c r="A87" s="7" t="s">
        <v>1056</v>
      </c>
      <c r="B87" s="8" t="s">
        <v>131</v>
      </c>
      <c r="C87" s="9">
        <v>5934300</v>
      </c>
      <c r="D87" s="11">
        <v>6171700</v>
      </c>
      <c r="E87" s="11">
        <v>6418600</v>
      </c>
    </row>
    <row r="88" spans="1:8" s="6" customFormat="1" ht="63" x14ac:dyDescent="0.2">
      <c r="A88" s="96" t="s">
        <v>132</v>
      </c>
      <c r="B88" s="8" t="s">
        <v>133</v>
      </c>
      <c r="C88" s="9">
        <v>0</v>
      </c>
      <c r="D88" s="24">
        <v>0</v>
      </c>
      <c r="E88" s="24">
        <v>0</v>
      </c>
    </row>
    <row r="89" spans="1:8" s="6" customFormat="1" x14ac:dyDescent="0.2">
      <c r="A89" s="2" t="s">
        <v>1057</v>
      </c>
      <c r="B89" s="77" t="s">
        <v>134</v>
      </c>
      <c r="C89" s="4">
        <v>164894.64000000001</v>
      </c>
      <c r="D89" s="4">
        <v>159894.64000000001</v>
      </c>
      <c r="E89" s="4">
        <v>154894.64000000001</v>
      </c>
      <c r="F89" s="25">
        <f>C90+C91+C92+C97+C104+C105+C107+C109+C110+C99+C100+C103+C93+C102+C108+C94+C95+C96+C101+C98+C106</f>
        <v>164894.64000000001</v>
      </c>
      <c r="G89" s="25">
        <f t="shared" ref="G89:H89" si="35">D90+D91+D92+D97+D104+D105+D107+D109+D110+D99+D100+D103+D93+D102+D108+D94+D95+D96+D101+D98+D106</f>
        <v>159894.64000000001</v>
      </c>
      <c r="H89" s="25">
        <f t="shared" si="35"/>
        <v>154894.64000000001</v>
      </c>
    </row>
    <row r="90" spans="1:8" s="6" customFormat="1" ht="94.5" x14ac:dyDescent="0.2">
      <c r="A90" s="7" t="s">
        <v>135</v>
      </c>
      <c r="B90" s="76" t="s">
        <v>987</v>
      </c>
      <c r="C90" s="9">
        <v>9237.7900000000009</v>
      </c>
      <c r="D90" s="9">
        <v>9237.7900000000009</v>
      </c>
      <c r="E90" s="9">
        <v>9237.7900000000009</v>
      </c>
    </row>
    <row r="91" spans="1:8" s="6" customFormat="1" ht="126" x14ac:dyDescent="0.2">
      <c r="A91" s="7" t="s">
        <v>1058</v>
      </c>
      <c r="B91" s="76" t="s">
        <v>988</v>
      </c>
      <c r="C91" s="9">
        <v>14894.57</v>
      </c>
      <c r="D91" s="9">
        <v>14894.57</v>
      </c>
      <c r="E91" s="9">
        <v>14894.57</v>
      </c>
    </row>
    <row r="92" spans="1:8" s="6" customFormat="1" ht="94.5" x14ac:dyDescent="0.2">
      <c r="A92" s="7" t="s">
        <v>136</v>
      </c>
      <c r="B92" s="76" t="s">
        <v>989</v>
      </c>
      <c r="C92" s="9">
        <v>3349.1</v>
      </c>
      <c r="D92" s="9">
        <v>3349.1</v>
      </c>
      <c r="E92" s="9">
        <v>3349.1</v>
      </c>
    </row>
    <row r="93" spans="1:8" s="6" customFormat="1" ht="94.5" x14ac:dyDescent="0.2">
      <c r="A93" s="7" t="s">
        <v>137</v>
      </c>
      <c r="B93" s="23" t="s">
        <v>138</v>
      </c>
      <c r="C93" s="9">
        <v>0</v>
      </c>
      <c r="D93" s="9">
        <v>0</v>
      </c>
      <c r="E93" s="9">
        <v>0</v>
      </c>
    </row>
    <row r="94" spans="1:8" s="6" customFormat="1" ht="110.25" x14ac:dyDescent="0.2">
      <c r="A94" s="7" t="s">
        <v>247</v>
      </c>
      <c r="B94" s="43" t="s">
        <v>990</v>
      </c>
      <c r="C94" s="9">
        <v>750</v>
      </c>
      <c r="D94" s="9">
        <v>750</v>
      </c>
      <c r="E94" s="9">
        <v>750</v>
      </c>
    </row>
    <row r="95" spans="1:8" s="6" customFormat="1" ht="94.5" x14ac:dyDescent="0.2">
      <c r="A95" s="7" t="s">
        <v>248</v>
      </c>
      <c r="B95" s="43" t="s">
        <v>249</v>
      </c>
      <c r="C95" s="9">
        <v>0</v>
      </c>
      <c r="D95" s="9">
        <v>0</v>
      </c>
      <c r="E95" s="9">
        <v>0</v>
      </c>
    </row>
    <row r="96" spans="1:8" s="6" customFormat="1" ht="110.25" x14ac:dyDescent="0.2">
      <c r="A96" s="7" t="s">
        <v>250</v>
      </c>
      <c r="B96" s="43" t="s">
        <v>251</v>
      </c>
      <c r="C96" s="9">
        <v>0</v>
      </c>
      <c r="D96" s="9">
        <v>0</v>
      </c>
      <c r="E96" s="9">
        <v>0</v>
      </c>
    </row>
    <row r="97" spans="1:8" s="6" customFormat="1" ht="94.5" x14ac:dyDescent="0.2">
      <c r="A97" s="7" t="s">
        <v>139</v>
      </c>
      <c r="B97" s="76" t="s">
        <v>1007</v>
      </c>
      <c r="C97" s="9">
        <v>13425</v>
      </c>
      <c r="D97" s="9">
        <v>13425</v>
      </c>
      <c r="E97" s="9">
        <v>13425</v>
      </c>
    </row>
    <row r="98" spans="1:8" s="6" customFormat="1" ht="94.5" x14ac:dyDescent="0.2">
      <c r="A98" s="7" t="s">
        <v>255</v>
      </c>
      <c r="B98" s="76" t="s">
        <v>1006</v>
      </c>
      <c r="C98" s="9">
        <v>0</v>
      </c>
      <c r="D98" s="9">
        <v>0</v>
      </c>
      <c r="E98" s="9">
        <v>0</v>
      </c>
    </row>
    <row r="99" spans="1:8" s="6" customFormat="1" ht="126" x14ac:dyDescent="0.2">
      <c r="A99" s="7" t="s">
        <v>140</v>
      </c>
      <c r="B99" s="76" t="s">
        <v>991</v>
      </c>
      <c r="C99" s="9">
        <v>0</v>
      </c>
      <c r="D99" s="9">
        <v>0</v>
      </c>
      <c r="E99" s="9">
        <v>0</v>
      </c>
    </row>
    <row r="100" spans="1:8" s="6" customFormat="1" ht="141.75" x14ac:dyDescent="0.2">
      <c r="A100" s="7" t="s">
        <v>141</v>
      </c>
      <c r="B100" s="76" t="s">
        <v>992</v>
      </c>
      <c r="C100" s="9">
        <v>0</v>
      </c>
      <c r="D100" s="9">
        <v>0</v>
      </c>
      <c r="E100" s="9">
        <v>0</v>
      </c>
    </row>
    <row r="101" spans="1:8" s="6" customFormat="1" ht="110.25" x14ac:dyDescent="0.2">
      <c r="A101" s="7" t="s">
        <v>252</v>
      </c>
      <c r="B101" s="76" t="s">
        <v>993</v>
      </c>
      <c r="C101" s="9">
        <v>0</v>
      </c>
      <c r="D101" s="9">
        <v>0</v>
      </c>
      <c r="E101" s="9">
        <v>0</v>
      </c>
    </row>
    <row r="102" spans="1:8" s="6" customFormat="1" ht="94.5" x14ac:dyDescent="0.2">
      <c r="A102" s="7" t="s">
        <v>142</v>
      </c>
      <c r="B102" s="76" t="s">
        <v>143</v>
      </c>
      <c r="C102" s="9">
        <v>847.5</v>
      </c>
      <c r="D102" s="9">
        <v>847.5</v>
      </c>
      <c r="E102" s="9">
        <v>847.5</v>
      </c>
    </row>
    <row r="103" spans="1:8" s="6" customFormat="1" ht="94.5" x14ac:dyDescent="0.2">
      <c r="A103" s="7" t="s">
        <v>144</v>
      </c>
      <c r="B103" s="23" t="s">
        <v>145</v>
      </c>
      <c r="C103" s="9">
        <v>0</v>
      </c>
      <c r="D103" s="9">
        <v>0</v>
      </c>
      <c r="E103" s="9">
        <v>0</v>
      </c>
    </row>
    <row r="104" spans="1:8" s="6" customFormat="1" ht="110.25" x14ac:dyDescent="0.2">
      <c r="A104" s="7" t="s">
        <v>146</v>
      </c>
      <c r="B104" s="8" t="s">
        <v>994</v>
      </c>
      <c r="C104" s="9">
        <v>42390.68</v>
      </c>
      <c r="D104" s="9">
        <v>42390.68</v>
      </c>
      <c r="E104" s="9">
        <v>42390.68</v>
      </c>
    </row>
    <row r="105" spans="1:8" s="6" customFormat="1" ht="63" x14ac:dyDescent="0.2">
      <c r="A105" s="7" t="s">
        <v>147</v>
      </c>
      <c r="B105" s="8" t="s">
        <v>148</v>
      </c>
      <c r="C105" s="9">
        <v>20000</v>
      </c>
      <c r="D105" s="11">
        <v>20000</v>
      </c>
      <c r="E105" s="11">
        <v>20000</v>
      </c>
    </row>
    <row r="106" spans="1:8" s="6" customFormat="1" ht="94.5" x14ac:dyDescent="0.2">
      <c r="A106" s="7" t="s">
        <v>1098</v>
      </c>
      <c r="B106" s="8" t="s">
        <v>1097</v>
      </c>
      <c r="C106" s="9">
        <v>0</v>
      </c>
      <c r="D106" s="9">
        <v>0</v>
      </c>
      <c r="E106" s="9">
        <v>0</v>
      </c>
    </row>
    <row r="107" spans="1:8" s="6" customFormat="1" ht="94.5" x14ac:dyDescent="0.2">
      <c r="A107" s="7" t="s">
        <v>223</v>
      </c>
      <c r="B107" s="8" t="s">
        <v>222</v>
      </c>
      <c r="C107" s="9">
        <v>0</v>
      </c>
      <c r="D107" s="9">
        <v>0</v>
      </c>
      <c r="E107" s="9">
        <v>0</v>
      </c>
    </row>
    <row r="108" spans="1:8" s="6" customFormat="1" ht="63" x14ac:dyDescent="0.2">
      <c r="A108" s="7" t="s">
        <v>225</v>
      </c>
      <c r="B108" s="76" t="s">
        <v>224</v>
      </c>
      <c r="C108" s="9">
        <v>0</v>
      </c>
      <c r="D108" s="9">
        <v>0</v>
      </c>
      <c r="E108" s="9">
        <v>0</v>
      </c>
    </row>
    <row r="109" spans="1:8" s="6" customFormat="1" ht="157.5" x14ac:dyDescent="0.2">
      <c r="A109" s="7" t="s">
        <v>149</v>
      </c>
      <c r="B109" s="8" t="s">
        <v>150</v>
      </c>
      <c r="C109" s="9">
        <v>60000</v>
      </c>
      <c r="D109" s="24">
        <v>55000</v>
      </c>
      <c r="E109" s="24">
        <v>50000</v>
      </c>
    </row>
    <row r="110" spans="1:8" s="6" customFormat="1" ht="94.5" x14ac:dyDescent="0.2">
      <c r="A110" s="7" t="s">
        <v>151</v>
      </c>
      <c r="B110" s="30" t="s">
        <v>152</v>
      </c>
      <c r="C110" s="9">
        <v>0</v>
      </c>
      <c r="D110" s="24">
        <v>0</v>
      </c>
      <c r="E110" s="24">
        <v>0</v>
      </c>
    </row>
    <row r="111" spans="1:8" s="33" customFormat="1" x14ac:dyDescent="0.25">
      <c r="A111" s="31" t="s">
        <v>1059</v>
      </c>
      <c r="B111" s="32" t="s">
        <v>153</v>
      </c>
      <c r="C111" s="4">
        <v>5715782.0800000001</v>
      </c>
      <c r="D111" s="4">
        <v>5855869.9300000006</v>
      </c>
      <c r="E111" s="4">
        <v>5515572.0700000003</v>
      </c>
      <c r="F111" s="18">
        <f>C112+C119</f>
        <v>5715782.0800000001</v>
      </c>
      <c r="G111" s="18">
        <f t="shared" ref="G111:H111" si="36">D112+D119</f>
        <v>5855869.9300000006</v>
      </c>
      <c r="H111" s="18">
        <f t="shared" si="36"/>
        <v>5515572.0700000003</v>
      </c>
    </row>
    <row r="112" spans="1:8" s="6" customFormat="1" x14ac:dyDescent="0.2">
      <c r="A112" s="7" t="s">
        <v>1060</v>
      </c>
      <c r="B112" s="8" t="s">
        <v>154</v>
      </c>
      <c r="C112" s="9">
        <f>C114+C115+C116+C117+C118+C113</f>
        <v>5715782.0800000001</v>
      </c>
      <c r="D112" s="9">
        <f t="shared" ref="D112:E112" si="37">D114+D115+D116+D117+D118+D113</f>
        <v>5855869.9300000006</v>
      </c>
      <c r="E112" s="9">
        <f t="shared" si="37"/>
        <v>5515572.0700000003</v>
      </c>
    </row>
    <row r="113" spans="1:8" s="6" customFormat="1" ht="47.25" hidden="1" x14ac:dyDescent="0.2">
      <c r="A113" s="7" t="s">
        <v>155</v>
      </c>
      <c r="B113" s="8" t="s">
        <v>230</v>
      </c>
      <c r="C113" s="9"/>
      <c r="D113" s="9"/>
      <c r="E113" s="9"/>
    </row>
    <row r="114" spans="1:8" s="6" customFormat="1" ht="47.25" x14ac:dyDescent="0.2">
      <c r="A114" s="7" t="s">
        <v>1061</v>
      </c>
      <c r="B114" s="8" t="s">
        <v>156</v>
      </c>
      <c r="C114" s="9">
        <v>936864.56</v>
      </c>
      <c r="D114" s="9">
        <v>883360.74</v>
      </c>
      <c r="E114" s="9">
        <v>352856.92</v>
      </c>
    </row>
    <row r="115" spans="1:8" s="6" customFormat="1" ht="47.25" x14ac:dyDescent="0.2">
      <c r="A115" s="7" t="s">
        <v>1062</v>
      </c>
      <c r="B115" s="8" t="s">
        <v>157</v>
      </c>
      <c r="C115" s="9">
        <v>33077</v>
      </c>
      <c r="D115" s="9">
        <v>8360</v>
      </c>
      <c r="E115" s="9">
        <v>0</v>
      </c>
    </row>
    <row r="116" spans="1:8" s="34" customFormat="1" ht="31.5" x14ac:dyDescent="0.25">
      <c r="A116" s="7" t="s">
        <v>1063</v>
      </c>
      <c r="B116" s="76" t="s">
        <v>158</v>
      </c>
      <c r="C116" s="9">
        <v>0</v>
      </c>
      <c r="D116" s="24">
        <v>0</v>
      </c>
      <c r="E116" s="24">
        <v>0</v>
      </c>
    </row>
    <row r="117" spans="1:8" s="6" customFormat="1" ht="78.75" hidden="1" x14ac:dyDescent="0.2">
      <c r="A117" s="7" t="s">
        <v>159</v>
      </c>
      <c r="B117" s="8" t="s">
        <v>160</v>
      </c>
      <c r="C117" s="9"/>
      <c r="D117" s="24"/>
      <c r="E117" s="24"/>
    </row>
    <row r="118" spans="1:8" s="6" customFormat="1" ht="63" x14ac:dyDescent="0.2">
      <c r="A118" s="7" t="s">
        <v>1064</v>
      </c>
      <c r="B118" s="8" t="s">
        <v>161</v>
      </c>
      <c r="C118" s="9">
        <v>4745840.5199999996</v>
      </c>
      <c r="D118" s="9">
        <v>4964149.1900000004</v>
      </c>
      <c r="E118" s="9">
        <v>5162715.1500000004</v>
      </c>
    </row>
    <row r="119" spans="1:8" s="6" customFormat="1" ht="31.5" x14ac:dyDescent="0.2">
      <c r="A119" s="7" t="s">
        <v>243</v>
      </c>
      <c r="B119" s="76" t="s">
        <v>244</v>
      </c>
      <c r="C119" s="9">
        <v>0</v>
      </c>
      <c r="D119" s="9">
        <v>0</v>
      </c>
      <c r="E119" s="9">
        <v>0</v>
      </c>
      <c r="F119" s="18">
        <f>C120+C121+C122+C123+C124+C125+C126+C127+C128+C129</f>
        <v>0</v>
      </c>
      <c r="G119" s="18">
        <f t="shared" ref="G119:H119" si="38">D120+D121+D122+D123+D124+D125+D126+D127+D128+D129</f>
        <v>0</v>
      </c>
      <c r="H119" s="18">
        <f t="shared" si="38"/>
        <v>0</v>
      </c>
    </row>
    <row r="120" spans="1:8" s="6" customFormat="1" ht="47.25" hidden="1" x14ac:dyDescent="0.2">
      <c r="A120" s="7" t="s">
        <v>1082</v>
      </c>
      <c r="B120" s="8" t="s">
        <v>1083</v>
      </c>
      <c r="C120" s="9"/>
      <c r="D120" s="9">
        <v>0</v>
      </c>
      <c r="E120" s="9">
        <v>0</v>
      </c>
    </row>
    <row r="121" spans="1:8" s="6" customFormat="1" ht="47.25" hidden="1" x14ac:dyDescent="0.2">
      <c r="A121" s="7" t="s">
        <v>234</v>
      </c>
      <c r="B121" s="8" t="s">
        <v>1084</v>
      </c>
      <c r="C121" s="9"/>
      <c r="D121" s="9">
        <v>0</v>
      </c>
      <c r="E121" s="9">
        <v>0</v>
      </c>
    </row>
    <row r="122" spans="1:8" s="6" customFormat="1" ht="63" hidden="1" x14ac:dyDescent="0.2">
      <c r="A122" s="7" t="s">
        <v>235</v>
      </c>
      <c r="B122" s="8" t="s">
        <v>1085</v>
      </c>
      <c r="C122" s="9"/>
      <c r="D122" s="9">
        <v>0</v>
      </c>
      <c r="E122" s="9">
        <v>0</v>
      </c>
    </row>
    <row r="123" spans="1:8" s="6" customFormat="1" ht="31.5" hidden="1" x14ac:dyDescent="0.2">
      <c r="A123" s="7" t="s">
        <v>236</v>
      </c>
      <c r="B123" s="8" t="s">
        <v>1086</v>
      </c>
      <c r="C123" s="9"/>
      <c r="D123" s="9">
        <v>0</v>
      </c>
      <c r="E123" s="9">
        <v>0</v>
      </c>
    </row>
    <row r="124" spans="1:8" s="6" customFormat="1" ht="47.25" hidden="1" x14ac:dyDescent="0.2">
      <c r="A124" s="7" t="s">
        <v>237</v>
      </c>
      <c r="B124" s="8" t="s">
        <v>1087</v>
      </c>
      <c r="C124" s="9"/>
      <c r="D124" s="9">
        <v>0</v>
      </c>
      <c r="E124" s="9">
        <v>0</v>
      </c>
    </row>
    <row r="125" spans="1:8" s="6" customFormat="1" ht="63" hidden="1" x14ac:dyDescent="0.2">
      <c r="A125" s="7" t="s">
        <v>238</v>
      </c>
      <c r="B125" s="8" t="s">
        <v>1088</v>
      </c>
      <c r="C125" s="9"/>
      <c r="D125" s="9">
        <v>0</v>
      </c>
      <c r="E125" s="9">
        <v>0</v>
      </c>
    </row>
    <row r="126" spans="1:8" s="6" customFormat="1" ht="47.25" hidden="1" x14ac:dyDescent="0.2">
      <c r="A126" s="7" t="s">
        <v>239</v>
      </c>
      <c r="B126" s="8" t="s">
        <v>1089</v>
      </c>
      <c r="C126" s="9"/>
      <c r="D126" s="9">
        <v>0</v>
      </c>
      <c r="E126" s="9">
        <v>0</v>
      </c>
    </row>
    <row r="127" spans="1:8" s="6" customFormat="1" ht="47.25" hidden="1" x14ac:dyDescent="0.2">
      <c r="A127" s="7" t="s">
        <v>240</v>
      </c>
      <c r="B127" s="8" t="s">
        <v>1090</v>
      </c>
      <c r="C127" s="9"/>
      <c r="D127" s="9">
        <v>0</v>
      </c>
      <c r="E127" s="9">
        <v>0</v>
      </c>
    </row>
    <row r="128" spans="1:8" s="6" customFormat="1" ht="63" hidden="1" x14ac:dyDescent="0.2">
      <c r="A128" s="7" t="s">
        <v>241</v>
      </c>
      <c r="B128" s="8" t="s">
        <v>1091</v>
      </c>
      <c r="C128" s="9"/>
      <c r="D128" s="9">
        <v>0</v>
      </c>
      <c r="E128" s="9">
        <v>0</v>
      </c>
    </row>
    <row r="129" spans="1:13" s="6" customFormat="1" ht="47.25" hidden="1" x14ac:dyDescent="0.2">
      <c r="A129" s="7" t="s">
        <v>242</v>
      </c>
      <c r="B129" s="8" t="s">
        <v>1092</v>
      </c>
      <c r="C129" s="9"/>
      <c r="D129" s="9">
        <v>0</v>
      </c>
      <c r="E129" s="9">
        <v>0</v>
      </c>
    </row>
    <row r="130" spans="1:13" s="6" customFormat="1" x14ac:dyDescent="0.2">
      <c r="A130" s="2" t="s">
        <v>1065</v>
      </c>
      <c r="B130" s="77" t="s">
        <v>162</v>
      </c>
      <c r="C130" s="4">
        <v>2022562336.27</v>
      </c>
      <c r="D130" s="4">
        <v>1697364482.1099999</v>
      </c>
      <c r="E130" s="4">
        <v>820612235.40999997</v>
      </c>
      <c r="F130" s="25">
        <f>C131+C167+C169+C163+C165</f>
        <v>2022562336.27</v>
      </c>
      <c r="G130" s="25">
        <f>D131+D167+D169+D163+D165</f>
        <v>1697364482.1099999</v>
      </c>
      <c r="H130" s="25">
        <f>E131+E167+E169+E163+E165</f>
        <v>820612235.40999997</v>
      </c>
      <c r="M130" s="35">
        <f>SUM(C130-C131)</f>
        <v>449831</v>
      </c>
    </row>
    <row r="131" spans="1:13" s="34" customFormat="1" ht="31.5" x14ac:dyDescent="0.25">
      <c r="A131" s="2" t="s">
        <v>1066</v>
      </c>
      <c r="B131" s="77" t="s">
        <v>163</v>
      </c>
      <c r="C131" s="4">
        <v>2022112505.27</v>
      </c>
      <c r="D131" s="4">
        <v>1697364482.1099999</v>
      </c>
      <c r="E131" s="4">
        <v>820612235.40999997</v>
      </c>
      <c r="F131" s="29">
        <f>C132+C135+C152+C158</f>
        <v>2022112505.27</v>
      </c>
      <c r="G131" s="29">
        <f t="shared" ref="G131:H131" si="39">D132+D135+D152+D158</f>
        <v>1697364482.1099999</v>
      </c>
      <c r="H131" s="29">
        <f t="shared" si="39"/>
        <v>820612235.40999997</v>
      </c>
    </row>
    <row r="132" spans="1:13" s="6" customFormat="1" ht="31.5" x14ac:dyDescent="0.25">
      <c r="A132" s="7" t="s">
        <v>1067</v>
      </c>
      <c r="B132" s="8" t="s">
        <v>1075</v>
      </c>
      <c r="C132" s="9">
        <f>C133+C134</f>
        <v>451596211.55000001</v>
      </c>
      <c r="D132" s="9">
        <f t="shared" ref="D132:E132" si="40">D133+D134</f>
        <v>254605900</v>
      </c>
      <c r="E132" s="9">
        <f t="shared" si="40"/>
        <v>254605900</v>
      </c>
      <c r="F132" s="10">
        <f>F131-C131</f>
        <v>0</v>
      </c>
      <c r="G132" s="10">
        <f t="shared" ref="G132:H132" si="41">G131-D131</f>
        <v>0</v>
      </c>
      <c r="H132" s="10">
        <f t="shared" si="41"/>
        <v>0</v>
      </c>
    </row>
    <row r="133" spans="1:13" s="6" customFormat="1" ht="47.25" x14ac:dyDescent="0.2">
      <c r="A133" s="7" t="s">
        <v>1068</v>
      </c>
      <c r="B133" s="8" t="s">
        <v>999</v>
      </c>
      <c r="C133" s="9">
        <v>343463900</v>
      </c>
      <c r="D133" s="9">
        <v>254605900</v>
      </c>
      <c r="E133" s="9">
        <v>254605900</v>
      </c>
      <c r="H133" s="6" t="s">
        <v>164</v>
      </c>
    </row>
    <row r="134" spans="1:13" s="6" customFormat="1" ht="31.5" x14ac:dyDescent="0.2">
      <c r="A134" s="7" t="s">
        <v>165</v>
      </c>
      <c r="B134" s="8" t="s">
        <v>166</v>
      </c>
      <c r="C134" s="24">
        <v>108132311.55</v>
      </c>
      <c r="D134" s="24">
        <v>0</v>
      </c>
      <c r="E134" s="24">
        <v>0</v>
      </c>
    </row>
    <row r="135" spans="1:13" s="6" customFormat="1" ht="31.5" x14ac:dyDescent="0.2">
      <c r="A135" s="7" t="s">
        <v>1069</v>
      </c>
      <c r="B135" s="8" t="s">
        <v>167</v>
      </c>
      <c r="C135" s="11">
        <v>987598384.08999991</v>
      </c>
      <c r="D135" s="11">
        <v>859750970.31000006</v>
      </c>
      <c r="E135" s="11">
        <v>13567356.26</v>
      </c>
      <c r="F135" s="29">
        <f>C136+C137+C138+C139+C143+C146+C147+C148+C149+C150+C151+C141+C140+C145+C142+C144</f>
        <v>987598384.08999991</v>
      </c>
      <c r="G135" s="29">
        <f t="shared" ref="G135:H135" si="42">D136+D137+D138+D139+D143+D146+D147+D148+D149+D150+D151+D141+D140+D145+D142+D144</f>
        <v>859750970.31000006</v>
      </c>
      <c r="H135" s="29">
        <f t="shared" si="42"/>
        <v>13567356.26</v>
      </c>
    </row>
    <row r="136" spans="1:13" s="6" customFormat="1" ht="47.25" x14ac:dyDescent="0.2">
      <c r="A136" s="7" t="s">
        <v>168</v>
      </c>
      <c r="B136" s="45" t="s">
        <v>169</v>
      </c>
      <c r="C136" s="24">
        <v>0</v>
      </c>
      <c r="D136" s="24">
        <v>0</v>
      </c>
      <c r="E136" s="24">
        <v>0</v>
      </c>
      <c r="F136" s="29">
        <f>F135-C135</f>
        <v>0</v>
      </c>
      <c r="G136" s="29">
        <f t="shared" ref="G136:H136" si="43">G135-D135</f>
        <v>0</v>
      </c>
      <c r="H136" s="29">
        <f t="shared" si="43"/>
        <v>0</v>
      </c>
    </row>
    <row r="137" spans="1:13" s="6" customFormat="1" ht="110.25" x14ac:dyDescent="0.2">
      <c r="A137" s="7" t="s">
        <v>170</v>
      </c>
      <c r="B137" s="8" t="s">
        <v>171</v>
      </c>
      <c r="C137" s="24">
        <v>100405699.2</v>
      </c>
      <c r="D137" s="24">
        <v>0</v>
      </c>
      <c r="E137" s="24">
        <v>0</v>
      </c>
    </row>
    <row r="138" spans="1:13" s="6" customFormat="1" ht="126" hidden="1" x14ac:dyDescent="0.25">
      <c r="A138" s="7" t="s">
        <v>172</v>
      </c>
      <c r="B138" s="37" t="s">
        <v>173</v>
      </c>
      <c r="C138" s="24">
        <v>0</v>
      </c>
      <c r="D138" s="24">
        <f>89915230.84-89915230.84</f>
        <v>0</v>
      </c>
      <c r="E138" s="24">
        <v>0</v>
      </c>
    </row>
    <row r="139" spans="1:13" s="6" customFormat="1" ht="94.5" hidden="1" x14ac:dyDescent="0.2">
      <c r="A139" s="7" t="s">
        <v>174</v>
      </c>
      <c r="B139" s="38" t="s">
        <v>175</v>
      </c>
      <c r="C139" s="24">
        <v>0</v>
      </c>
      <c r="D139" s="24">
        <f>935927-935927</f>
        <v>0</v>
      </c>
      <c r="E139" s="24">
        <v>0</v>
      </c>
    </row>
    <row r="140" spans="1:13" s="6" customFormat="1" ht="31.5" x14ac:dyDescent="0.2">
      <c r="A140" s="7" t="s">
        <v>232</v>
      </c>
      <c r="B140" s="38" t="s">
        <v>233</v>
      </c>
      <c r="C140" s="24">
        <v>0</v>
      </c>
      <c r="D140" s="24">
        <f>21108855.23</f>
        <v>21108855.23</v>
      </c>
      <c r="E140" s="24">
        <v>0</v>
      </c>
    </row>
    <row r="141" spans="1:13" s="6" customFormat="1" ht="47.25" hidden="1" x14ac:dyDescent="0.2">
      <c r="A141" s="47" t="s">
        <v>176</v>
      </c>
      <c r="B141" s="45" t="s">
        <v>1000</v>
      </c>
      <c r="C141" s="24">
        <v>0</v>
      </c>
      <c r="D141" s="24">
        <v>0</v>
      </c>
      <c r="E141" s="24">
        <v>0</v>
      </c>
    </row>
    <row r="142" spans="1:13" s="6" customFormat="1" ht="78.75" hidden="1" x14ac:dyDescent="0.2">
      <c r="A142" s="47" t="s">
        <v>1077</v>
      </c>
      <c r="B142" s="45" t="s">
        <v>1078</v>
      </c>
      <c r="C142" s="24">
        <v>0</v>
      </c>
      <c r="D142" s="24">
        <v>0</v>
      </c>
      <c r="E142" s="24">
        <v>0</v>
      </c>
    </row>
    <row r="143" spans="1:13" ht="78.75" x14ac:dyDescent="0.2">
      <c r="A143" s="39" t="s">
        <v>227</v>
      </c>
      <c r="B143" s="45" t="s">
        <v>226</v>
      </c>
      <c r="C143" s="9">
        <v>39799617.850000001</v>
      </c>
      <c r="D143" s="9">
        <v>40917482.25</v>
      </c>
      <c r="E143" s="9">
        <v>2864223.76</v>
      </c>
    </row>
    <row r="144" spans="1:13" ht="78.75" x14ac:dyDescent="0.2">
      <c r="A144" s="39" t="s">
        <v>1093</v>
      </c>
      <c r="B144" s="45" t="s">
        <v>1094</v>
      </c>
      <c r="C144" s="9">
        <v>30000000</v>
      </c>
      <c r="D144" s="9">
        <v>36000000</v>
      </c>
      <c r="E144" s="9">
        <v>0</v>
      </c>
    </row>
    <row r="145" spans="1:8" ht="63" hidden="1" x14ac:dyDescent="0.2">
      <c r="A145" s="36" t="s">
        <v>1070</v>
      </c>
      <c r="B145" s="45" t="s">
        <v>231</v>
      </c>
      <c r="C145" s="9">
        <v>0</v>
      </c>
      <c r="D145" s="9">
        <v>0</v>
      </c>
      <c r="E145" s="9">
        <v>0</v>
      </c>
    </row>
    <row r="146" spans="1:8" s="6" customFormat="1" ht="63" hidden="1" x14ac:dyDescent="0.2">
      <c r="A146" s="36" t="s">
        <v>177</v>
      </c>
      <c r="B146" s="76" t="s">
        <v>178</v>
      </c>
      <c r="C146" s="24">
        <v>0</v>
      </c>
      <c r="D146" s="24">
        <v>0</v>
      </c>
      <c r="E146" s="24">
        <v>0</v>
      </c>
    </row>
    <row r="147" spans="1:8" s="6" customFormat="1" ht="31.5" hidden="1" x14ac:dyDescent="0.2">
      <c r="A147" s="7" t="s">
        <v>1071</v>
      </c>
      <c r="B147" s="76" t="s">
        <v>179</v>
      </c>
      <c r="C147" s="24">
        <v>0</v>
      </c>
      <c r="D147" s="24">
        <v>0</v>
      </c>
      <c r="E147" s="24">
        <v>0</v>
      </c>
    </row>
    <row r="148" spans="1:8" s="6" customFormat="1" ht="31.5" hidden="1" x14ac:dyDescent="0.2">
      <c r="A148" s="7" t="s">
        <v>180</v>
      </c>
      <c r="B148" s="76" t="s">
        <v>1001</v>
      </c>
      <c r="C148" s="24">
        <v>0</v>
      </c>
      <c r="D148" s="24">
        <v>0</v>
      </c>
      <c r="E148" s="24">
        <v>0</v>
      </c>
    </row>
    <row r="149" spans="1:8" s="6" customFormat="1" ht="31.5" hidden="1" x14ac:dyDescent="0.2">
      <c r="A149" s="7" t="s">
        <v>1003</v>
      </c>
      <c r="B149" s="76" t="s">
        <v>1002</v>
      </c>
      <c r="C149" s="24">
        <v>0</v>
      </c>
      <c r="D149" s="24">
        <v>0</v>
      </c>
      <c r="E149" s="24">
        <v>0</v>
      </c>
    </row>
    <row r="150" spans="1:8" s="6" customFormat="1" ht="126" hidden="1" x14ac:dyDescent="0.2">
      <c r="A150" s="7" t="s">
        <v>181</v>
      </c>
      <c r="B150" s="8" t="s">
        <v>182</v>
      </c>
      <c r="C150" s="24">
        <v>0</v>
      </c>
      <c r="D150" s="24">
        <v>0</v>
      </c>
      <c r="E150" s="24">
        <v>0</v>
      </c>
    </row>
    <row r="151" spans="1:8" s="6" customFormat="1" ht="27" customHeight="1" x14ac:dyDescent="0.2">
      <c r="A151" s="7" t="s">
        <v>1072</v>
      </c>
      <c r="B151" s="76" t="s">
        <v>183</v>
      </c>
      <c r="C151" s="27">
        <v>817393067.03999996</v>
      </c>
      <c r="D151" s="11">
        <v>761724632.83000004</v>
      </c>
      <c r="E151" s="11">
        <v>10703132.5</v>
      </c>
    </row>
    <row r="152" spans="1:8" s="6" customFormat="1" ht="31.5" x14ac:dyDescent="0.2">
      <c r="A152" s="7" t="s">
        <v>1073</v>
      </c>
      <c r="B152" s="8" t="s">
        <v>184</v>
      </c>
      <c r="C152" s="9">
        <v>557216429.63</v>
      </c>
      <c r="D152" s="9">
        <v>556837411.79999995</v>
      </c>
      <c r="E152" s="9">
        <v>552438979.14999998</v>
      </c>
      <c r="F152" s="29">
        <f>C153+C154+C155+C157+C156</f>
        <v>557216429.63</v>
      </c>
      <c r="G152" s="29">
        <f t="shared" ref="G152:H152" si="44">D153+D154+D155+D157+D156</f>
        <v>556837411.79999995</v>
      </c>
      <c r="H152" s="29">
        <f t="shared" si="44"/>
        <v>552438979.14999998</v>
      </c>
    </row>
    <row r="153" spans="1:8" s="6" customFormat="1" ht="47.25" x14ac:dyDescent="0.2">
      <c r="A153" s="7" t="s">
        <v>1074</v>
      </c>
      <c r="B153" s="76" t="s">
        <v>185</v>
      </c>
      <c r="C153" s="9">
        <v>13316427.35</v>
      </c>
      <c r="D153" s="9">
        <v>9382225.4700000007</v>
      </c>
      <c r="E153" s="9">
        <v>9382225.4700000007</v>
      </c>
      <c r="F153" s="35">
        <f>F152-C152</f>
        <v>0</v>
      </c>
      <c r="G153" s="35">
        <f t="shared" ref="G153:H153" si="45">G152-D152</f>
        <v>0</v>
      </c>
      <c r="H153" s="35">
        <f t="shared" si="45"/>
        <v>0</v>
      </c>
    </row>
    <row r="154" spans="1:8" s="6" customFormat="1" ht="78.75" x14ac:dyDescent="0.2">
      <c r="A154" s="39" t="s">
        <v>186</v>
      </c>
      <c r="B154" s="8" t="s">
        <v>1004</v>
      </c>
      <c r="C154" s="9">
        <v>8777336.0399999991</v>
      </c>
      <c r="D154" s="9">
        <v>7314446.7000000002</v>
      </c>
      <c r="E154" s="9">
        <v>2925778.68</v>
      </c>
    </row>
    <row r="155" spans="1:8" s="6" customFormat="1" ht="78.75" x14ac:dyDescent="0.2">
      <c r="A155" s="39" t="s">
        <v>187</v>
      </c>
      <c r="B155" s="8" t="s">
        <v>188</v>
      </c>
      <c r="C155" s="9">
        <v>10874.24</v>
      </c>
      <c r="D155" s="9">
        <v>9764.6299999999992</v>
      </c>
      <c r="E155" s="9">
        <v>0</v>
      </c>
    </row>
    <row r="156" spans="1:8" s="6" customFormat="1" ht="31.5" hidden="1" x14ac:dyDescent="0.2">
      <c r="A156" s="39" t="s">
        <v>229</v>
      </c>
      <c r="B156" s="45" t="s">
        <v>228</v>
      </c>
      <c r="C156" s="9">
        <v>0</v>
      </c>
      <c r="D156" s="9">
        <v>0</v>
      </c>
      <c r="E156" s="9">
        <v>0</v>
      </c>
    </row>
    <row r="157" spans="1:8" s="6" customFormat="1" ht="27" customHeight="1" x14ac:dyDescent="0.2">
      <c r="A157" s="39" t="s">
        <v>189</v>
      </c>
      <c r="B157" s="76" t="s">
        <v>190</v>
      </c>
      <c r="C157" s="9">
        <v>535111792</v>
      </c>
      <c r="D157" s="9">
        <v>540130975</v>
      </c>
      <c r="E157" s="49">
        <v>540130975</v>
      </c>
    </row>
    <row r="158" spans="1:8" s="34" customFormat="1" ht="26.25" customHeight="1" x14ac:dyDescent="0.25">
      <c r="A158" s="39" t="s">
        <v>191</v>
      </c>
      <c r="B158" s="76" t="s">
        <v>192</v>
      </c>
      <c r="C158" s="9">
        <v>25701480</v>
      </c>
      <c r="D158" s="9">
        <v>26170200</v>
      </c>
      <c r="E158" s="9">
        <v>0</v>
      </c>
      <c r="F158" s="29">
        <f>C159+C160+C161+C162</f>
        <v>25701480</v>
      </c>
      <c r="G158" s="29">
        <f t="shared" ref="G158:H158" si="46">D159+D160+D161+D162</f>
        <v>26170200</v>
      </c>
      <c r="H158" s="29">
        <f t="shared" si="46"/>
        <v>0</v>
      </c>
    </row>
    <row r="159" spans="1:8" s="34" customFormat="1" ht="78.75" x14ac:dyDescent="0.25">
      <c r="A159" s="39" t="s">
        <v>193</v>
      </c>
      <c r="B159" s="76" t="s">
        <v>1005</v>
      </c>
      <c r="C159" s="9">
        <v>25701480</v>
      </c>
      <c r="D159" s="9">
        <v>26170200</v>
      </c>
      <c r="E159" s="49">
        <v>0</v>
      </c>
    </row>
    <row r="160" spans="1:8" s="34" customFormat="1" ht="78.75" hidden="1" x14ac:dyDescent="0.25">
      <c r="A160" s="39" t="s">
        <v>194</v>
      </c>
      <c r="B160" s="8" t="s">
        <v>195</v>
      </c>
      <c r="C160" s="9">
        <v>0</v>
      </c>
      <c r="D160" s="9">
        <v>0</v>
      </c>
      <c r="E160" s="9">
        <v>0</v>
      </c>
    </row>
    <row r="161" spans="1:5" s="34" customFormat="1" ht="47.25" hidden="1" x14ac:dyDescent="0.25">
      <c r="A161" s="39" t="s">
        <v>196</v>
      </c>
      <c r="B161" s="76" t="s">
        <v>197</v>
      </c>
      <c r="C161" s="9">
        <v>0</v>
      </c>
      <c r="D161" s="9">
        <v>0</v>
      </c>
      <c r="E161" s="9">
        <v>0</v>
      </c>
    </row>
    <row r="162" spans="1:5" s="6" customFormat="1" ht="31.5" x14ac:dyDescent="0.2">
      <c r="A162" s="39" t="s">
        <v>198</v>
      </c>
      <c r="B162" s="8" t="s">
        <v>199</v>
      </c>
      <c r="C162" s="9">
        <v>0</v>
      </c>
      <c r="D162" s="9">
        <v>0</v>
      </c>
      <c r="E162" s="9">
        <v>0</v>
      </c>
    </row>
    <row r="163" spans="1:5" s="6" customFormat="1" ht="31.5" x14ac:dyDescent="0.2">
      <c r="A163" s="31" t="s">
        <v>200</v>
      </c>
      <c r="B163" s="77" t="s">
        <v>201</v>
      </c>
      <c r="C163" s="4">
        <f t="shared" ref="C163:E163" si="47">SUM(C164)</f>
        <v>449831</v>
      </c>
      <c r="D163" s="4">
        <f t="shared" si="47"/>
        <v>0</v>
      </c>
      <c r="E163" s="4">
        <f t="shared" si="47"/>
        <v>0</v>
      </c>
    </row>
    <row r="164" spans="1:5" s="6" customFormat="1" ht="47.25" x14ac:dyDescent="0.2">
      <c r="A164" s="39" t="s">
        <v>202</v>
      </c>
      <c r="B164" s="76" t="s">
        <v>203</v>
      </c>
      <c r="C164" s="9">
        <v>449831</v>
      </c>
      <c r="D164" s="9">
        <v>0</v>
      </c>
      <c r="E164" s="9">
        <v>0</v>
      </c>
    </row>
    <row r="165" spans="1:5" s="6" customFormat="1" x14ac:dyDescent="0.2">
      <c r="A165" s="31" t="s">
        <v>204</v>
      </c>
      <c r="B165" s="77" t="s">
        <v>205</v>
      </c>
      <c r="C165" s="4">
        <f t="shared" ref="C165:E165" si="48">C166</f>
        <v>0</v>
      </c>
      <c r="D165" s="4">
        <f t="shared" si="48"/>
        <v>0</v>
      </c>
      <c r="E165" s="4">
        <f t="shared" si="48"/>
        <v>0</v>
      </c>
    </row>
    <row r="166" spans="1:5" s="6" customFormat="1" ht="31.5" x14ac:dyDescent="0.2">
      <c r="A166" s="39" t="s">
        <v>206</v>
      </c>
      <c r="B166" s="8" t="s">
        <v>207</v>
      </c>
      <c r="C166" s="9">
        <v>0</v>
      </c>
      <c r="D166" s="9">
        <v>0</v>
      </c>
      <c r="E166" s="9">
        <v>0</v>
      </c>
    </row>
    <row r="167" spans="1:5" s="6" customFormat="1" ht="126" x14ac:dyDescent="0.2">
      <c r="A167" s="31" t="s">
        <v>208</v>
      </c>
      <c r="B167" s="3" t="s">
        <v>209</v>
      </c>
      <c r="C167" s="4">
        <v>0</v>
      </c>
      <c r="D167" s="4">
        <v>0</v>
      </c>
      <c r="E167" s="4">
        <v>0</v>
      </c>
    </row>
    <row r="168" spans="1:5" s="6" customFormat="1" ht="110.25" x14ac:dyDescent="0.2">
      <c r="A168" s="7" t="s">
        <v>210</v>
      </c>
      <c r="B168" s="8" t="s">
        <v>211</v>
      </c>
      <c r="C168" s="9">
        <v>0</v>
      </c>
      <c r="D168" s="9">
        <v>0</v>
      </c>
      <c r="E168" s="9">
        <v>0</v>
      </c>
    </row>
    <row r="169" spans="1:5" s="6" customFormat="1" ht="63" x14ac:dyDescent="0.2">
      <c r="A169" s="2" t="s">
        <v>212</v>
      </c>
      <c r="B169" s="3" t="s">
        <v>213</v>
      </c>
      <c r="C169" s="4">
        <f>C170+C171+C173+C174+C172</f>
        <v>0</v>
      </c>
      <c r="D169" s="4">
        <v>0</v>
      </c>
      <c r="E169" s="4">
        <v>0</v>
      </c>
    </row>
    <row r="170" spans="1:5" s="6" customFormat="1" ht="47.25" x14ac:dyDescent="0.2">
      <c r="A170" s="7" t="s">
        <v>996</v>
      </c>
      <c r="B170" s="76" t="s">
        <v>995</v>
      </c>
      <c r="C170" s="9">
        <v>0</v>
      </c>
      <c r="D170" s="9">
        <v>0</v>
      </c>
      <c r="E170" s="9">
        <v>0</v>
      </c>
    </row>
    <row r="171" spans="1:5" s="6" customFormat="1" ht="78.75" x14ac:dyDescent="0.2">
      <c r="A171" s="7" t="s">
        <v>997</v>
      </c>
      <c r="B171" s="76" t="s">
        <v>998</v>
      </c>
      <c r="C171" s="9">
        <v>0</v>
      </c>
      <c r="D171" s="9">
        <v>0</v>
      </c>
      <c r="E171" s="9">
        <v>0</v>
      </c>
    </row>
    <row r="172" spans="1:5" s="6" customFormat="1" ht="78.75" x14ac:dyDescent="0.2">
      <c r="A172" s="7" t="s">
        <v>1096</v>
      </c>
      <c r="B172" s="80" t="s">
        <v>1095</v>
      </c>
      <c r="C172" s="9">
        <v>0</v>
      </c>
      <c r="D172" s="9">
        <v>0</v>
      </c>
      <c r="E172" s="9">
        <v>0</v>
      </c>
    </row>
    <row r="173" spans="1:5" s="6" customFormat="1" ht="47.25" x14ac:dyDescent="0.2">
      <c r="A173" s="7" t="s">
        <v>214</v>
      </c>
      <c r="B173" s="8" t="s">
        <v>1076</v>
      </c>
      <c r="C173" s="9">
        <v>0</v>
      </c>
      <c r="D173" s="9">
        <v>0</v>
      </c>
      <c r="E173" s="9">
        <v>0</v>
      </c>
    </row>
    <row r="174" spans="1:5" s="6" customFormat="1" ht="47.25" x14ac:dyDescent="0.2">
      <c r="A174" s="7" t="s">
        <v>215</v>
      </c>
      <c r="B174" s="8" t="s">
        <v>216</v>
      </c>
      <c r="C174" s="9">
        <v>0</v>
      </c>
      <c r="D174" s="9">
        <v>0</v>
      </c>
      <c r="E174" s="9">
        <v>0</v>
      </c>
    </row>
    <row r="175" spans="1:5" s="6" customFormat="1" ht="22.5" customHeight="1" x14ac:dyDescent="0.2">
      <c r="A175" s="40"/>
      <c r="B175" s="77" t="s">
        <v>217</v>
      </c>
      <c r="C175" s="28">
        <v>2398767217.3499999</v>
      </c>
      <c r="D175" s="28">
        <v>2081213451.98</v>
      </c>
      <c r="E175" s="28">
        <v>1213416218.3599999</v>
      </c>
    </row>
    <row r="176" spans="1:5" s="140" customFormat="1" ht="23.25" customHeight="1" x14ac:dyDescent="0.2">
      <c r="A176" s="137"/>
      <c r="B176" s="138"/>
      <c r="C176" s="139"/>
    </row>
    <row r="177" spans="1:8" s="140" customFormat="1" x14ac:dyDescent="0.2">
      <c r="A177" s="137"/>
      <c r="B177" s="138"/>
      <c r="C177" s="141">
        <f>SUM(C6+C130)</f>
        <v>2398767217.3499999</v>
      </c>
      <c r="D177" s="141">
        <f>SUM(D6+D130)</f>
        <v>2081213451.98</v>
      </c>
      <c r="E177" s="141">
        <f>SUM(E6+E130)</f>
        <v>1213416218.3599999</v>
      </c>
    </row>
    <row r="178" spans="1:8" s="140" customFormat="1" x14ac:dyDescent="0.2">
      <c r="A178" s="137"/>
      <c r="B178" s="142" t="s">
        <v>957</v>
      </c>
      <c r="C178" s="143">
        <f>C177-C175</f>
        <v>0</v>
      </c>
      <c r="D178" s="143">
        <f t="shared" ref="D178:E178" si="49">D177-D175</f>
        <v>0</v>
      </c>
      <c r="E178" s="143">
        <f t="shared" si="49"/>
        <v>0</v>
      </c>
    </row>
    <row r="179" spans="1:8" s="140" customFormat="1" x14ac:dyDescent="0.2">
      <c r="A179" s="146">
        <f>(C6+C132)/12</f>
        <v>68983424.385833338</v>
      </c>
      <c r="B179" s="146"/>
      <c r="C179" s="146"/>
      <c r="D179" s="146"/>
      <c r="E179" s="146"/>
      <c r="H179" s="140" t="s">
        <v>164</v>
      </c>
    </row>
    <row r="180" spans="1:8" s="140" customFormat="1" x14ac:dyDescent="0.2">
      <c r="A180" s="147"/>
      <c r="B180" s="147"/>
      <c r="C180" s="147"/>
      <c r="D180" s="147"/>
      <c r="E180" s="147"/>
    </row>
    <row r="181" spans="1:8" s="140" customFormat="1" x14ac:dyDescent="0.2">
      <c r="A181" s="147"/>
      <c r="B181" s="147"/>
      <c r="C181" s="147"/>
      <c r="D181" s="147"/>
      <c r="E181" s="147"/>
    </row>
    <row r="182" spans="1:8" x14ac:dyDescent="0.2">
      <c r="A182" s="148"/>
      <c r="B182" s="148"/>
      <c r="C182" s="148"/>
      <c r="D182" s="148"/>
      <c r="E182" s="148"/>
    </row>
    <row r="183" spans="1:8" x14ac:dyDescent="0.2">
      <c r="C183" s="128"/>
    </row>
  </sheetData>
  <mergeCells count="10">
    <mergeCell ref="A1:E1"/>
    <mergeCell ref="A179:E179"/>
    <mergeCell ref="A180:E180"/>
    <mergeCell ref="A181:E181"/>
    <mergeCell ref="A182:E182"/>
    <mergeCell ref="A2:E2"/>
    <mergeCell ref="A3:E3"/>
    <mergeCell ref="A4:A5"/>
    <mergeCell ref="B4:B5"/>
    <mergeCell ref="C4:E4"/>
  </mergeCells>
  <pageMargins left="0.98425196850393704" right="0.98425196850393704" top="0.51181102362204722" bottom="0.39370078740157483" header="0.31496062992125984" footer="0.31496062992125984"/>
  <pageSetup paperSize="9" scale="53" firstPageNumber="5" orientation="portrait" useFirstPageNumber="1" r:id="rId1"/>
  <headerFooter>
    <oddHeader xml:space="preserve">&amp;C&amp;P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336"/>
  <sheetViews>
    <sheetView view="pageBreakPreview" topLeftCell="A578" zoomScaleNormal="100" zoomScaleSheetLayoutView="100" workbookViewId="0">
      <selection activeCell="H5" sqref="H5:H6"/>
    </sheetView>
  </sheetViews>
  <sheetFormatPr defaultRowHeight="15.75" x14ac:dyDescent="0.25"/>
  <cols>
    <col min="1" max="1" width="34.85546875" style="87" customWidth="1"/>
    <col min="2" max="2" width="7.42578125" style="87" bestFit="1" customWidth="1"/>
    <col min="3" max="3" width="5.85546875" style="87" customWidth="1"/>
    <col min="4" max="4" width="13.5703125" style="90" customWidth="1"/>
    <col min="5" max="5" width="8" style="87" customWidth="1"/>
    <col min="6" max="6" width="16.28515625" style="87" customWidth="1"/>
    <col min="7" max="7" width="14.28515625" style="87" customWidth="1"/>
    <col min="8" max="8" width="14.85546875" style="87" customWidth="1"/>
    <col min="9" max="16384" width="9.140625" style="87"/>
  </cols>
  <sheetData>
    <row r="1" spans="1:8" s="86" customFormat="1" ht="152.25" customHeight="1" x14ac:dyDescent="0.25">
      <c r="A1" s="144" t="s">
        <v>1303</v>
      </c>
      <c r="B1" s="144"/>
      <c r="C1" s="144"/>
      <c r="D1" s="144"/>
      <c r="E1" s="144"/>
      <c r="F1" s="144"/>
      <c r="G1" s="144"/>
      <c r="H1" s="144"/>
    </row>
    <row r="2" spans="1:8" ht="81" customHeight="1" x14ac:dyDescent="0.25">
      <c r="A2" s="160" t="s">
        <v>1304</v>
      </c>
      <c r="B2" s="160"/>
      <c r="C2" s="160"/>
      <c r="D2" s="160"/>
      <c r="E2" s="160"/>
      <c r="F2" s="160"/>
      <c r="G2" s="160"/>
      <c r="H2" s="160"/>
    </row>
    <row r="3" spans="1:8" x14ac:dyDescent="0.25">
      <c r="A3" s="161"/>
      <c r="B3" s="162"/>
      <c r="C3" s="162"/>
      <c r="D3" s="162"/>
      <c r="E3" s="162"/>
      <c r="F3" s="162"/>
      <c r="G3" s="162"/>
      <c r="H3" s="162"/>
    </row>
    <row r="4" spans="1:8" x14ac:dyDescent="0.25">
      <c r="A4" s="163" t="s">
        <v>0</v>
      </c>
      <c r="B4" s="164"/>
      <c r="C4" s="164"/>
      <c r="D4" s="164"/>
      <c r="E4" s="164"/>
      <c r="F4" s="164"/>
      <c r="G4" s="164"/>
      <c r="H4" s="164"/>
    </row>
    <row r="5" spans="1:8" x14ac:dyDescent="0.25">
      <c r="A5" s="158" t="s">
        <v>264</v>
      </c>
      <c r="B5" s="158" t="s">
        <v>305</v>
      </c>
      <c r="C5" s="158" t="s">
        <v>306</v>
      </c>
      <c r="D5" s="165" t="s">
        <v>307</v>
      </c>
      <c r="E5" s="158" t="s">
        <v>308</v>
      </c>
      <c r="F5" s="156" t="s">
        <v>309</v>
      </c>
      <c r="G5" s="158" t="s">
        <v>951</v>
      </c>
      <c r="H5" s="158" t="s">
        <v>1307</v>
      </c>
    </row>
    <row r="6" spans="1:8" ht="54.75" customHeight="1" x14ac:dyDescent="0.25">
      <c r="A6" s="159"/>
      <c r="B6" s="159"/>
      <c r="C6" s="159"/>
      <c r="D6" s="166"/>
      <c r="E6" s="159"/>
      <c r="F6" s="157"/>
      <c r="G6" s="159"/>
      <c r="H6" s="159"/>
    </row>
    <row r="7" spans="1:8" x14ac:dyDescent="0.25">
      <c r="A7" s="67">
        <v>1</v>
      </c>
      <c r="B7" s="67">
        <v>2</v>
      </c>
      <c r="C7" s="67">
        <v>3</v>
      </c>
      <c r="D7" s="81">
        <v>4</v>
      </c>
      <c r="E7" s="67">
        <v>5</v>
      </c>
      <c r="F7" s="67">
        <v>6</v>
      </c>
      <c r="G7" s="67">
        <v>7</v>
      </c>
      <c r="H7" s="67">
        <v>8</v>
      </c>
    </row>
    <row r="8" spans="1:8" ht="63" x14ac:dyDescent="0.25">
      <c r="A8" s="136" t="s">
        <v>1150</v>
      </c>
      <c r="B8" s="118"/>
      <c r="C8" s="118"/>
      <c r="D8" s="136" t="s">
        <v>310</v>
      </c>
      <c r="E8" s="118"/>
      <c r="F8" s="78">
        <v>1013129954.76</v>
      </c>
      <c r="G8" s="78">
        <v>923190174.86000001</v>
      </c>
      <c r="H8" s="78">
        <v>834123602.71000004</v>
      </c>
    </row>
    <row r="9" spans="1:8" ht="63" x14ac:dyDescent="0.25">
      <c r="A9" s="136" t="s">
        <v>1151</v>
      </c>
      <c r="B9" s="118"/>
      <c r="C9" s="118"/>
      <c r="D9" s="136" t="s">
        <v>311</v>
      </c>
      <c r="E9" s="118"/>
      <c r="F9" s="78">
        <v>437147577.00999999</v>
      </c>
      <c r="G9" s="78">
        <v>401094364.35000002</v>
      </c>
      <c r="H9" s="78">
        <v>399348743.10000002</v>
      </c>
    </row>
    <row r="10" spans="1:8" ht="47.25" x14ac:dyDescent="0.25">
      <c r="A10" s="136" t="s">
        <v>1152</v>
      </c>
      <c r="B10" s="118"/>
      <c r="C10" s="118"/>
      <c r="D10" s="136" t="s">
        <v>312</v>
      </c>
      <c r="E10" s="118"/>
      <c r="F10" s="78">
        <v>437147577.00999999</v>
      </c>
      <c r="G10" s="78">
        <v>401094364.35000002</v>
      </c>
      <c r="H10" s="78">
        <v>399348743.10000002</v>
      </c>
    </row>
    <row r="11" spans="1:8" ht="33.75" customHeight="1" x14ac:dyDescent="0.25">
      <c r="A11" s="136" t="s">
        <v>1153</v>
      </c>
      <c r="B11" s="136" t="s">
        <v>313</v>
      </c>
      <c r="C11" s="136" t="s">
        <v>314</v>
      </c>
      <c r="D11" s="136" t="s">
        <v>312</v>
      </c>
      <c r="E11" s="118"/>
      <c r="F11" s="78">
        <v>437147577.00999999</v>
      </c>
      <c r="G11" s="78">
        <v>401094364.35000002</v>
      </c>
      <c r="H11" s="78">
        <v>399348743.10000002</v>
      </c>
    </row>
    <row r="12" spans="1:8" ht="47.25" x14ac:dyDescent="0.25">
      <c r="A12" s="136" t="s">
        <v>315</v>
      </c>
      <c r="B12" s="136" t="s">
        <v>313</v>
      </c>
      <c r="C12" s="136" t="s">
        <v>314</v>
      </c>
      <c r="D12" s="136" t="s">
        <v>316</v>
      </c>
      <c r="E12" s="118"/>
      <c r="F12" s="78">
        <v>60805864.799999997</v>
      </c>
      <c r="G12" s="78">
        <v>60805864.799999997</v>
      </c>
      <c r="H12" s="78">
        <v>60805864.799999997</v>
      </c>
    </row>
    <row r="13" spans="1:8" ht="63" x14ac:dyDescent="0.25">
      <c r="A13" s="136" t="s">
        <v>317</v>
      </c>
      <c r="B13" s="136" t="s">
        <v>313</v>
      </c>
      <c r="C13" s="136" t="s">
        <v>314</v>
      </c>
      <c r="D13" s="136" t="s">
        <v>316</v>
      </c>
      <c r="E13" s="136" t="s">
        <v>318</v>
      </c>
      <c r="F13" s="78">
        <v>60805864.799999997</v>
      </c>
      <c r="G13" s="78">
        <v>60805864.799999997</v>
      </c>
      <c r="H13" s="78">
        <v>60805864.799999997</v>
      </c>
    </row>
    <row r="14" spans="1:8" ht="63" x14ac:dyDescent="0.25">
      <c r="A14" s="136" t="s">
        <v>319</v>
      </c>
      <c r="B14" s="136" t="s">
        <v>313</v>
      </c>
      <c r="C14" s="136" t="s">
        <v>314</v>
      </c>
      <c r="D14" s="136" t="s">
        <v>320</v>
      </c>
      <c r="E14" s="118"/>
      <c r="F14" s="78">
        <v>14845963.85</v>
      </c>
      <c r="G14" s="78">
        <v>14845963.85</v>
      </c>
      <c r="H14" s="78">
        <v>14845963.85</v>
      </c>
    </row>
    <row r="15" spans="1:8" ht="63" x14ac:dyDescent="0.25">
      <c r="A15" s="136" t="s">
        <v>317</v>
      </c>
      <c r="B15" s="136" t="s">
        <v>313</v>
      </c>
      <c r="C15" s="136" t="s">
        <v>314</v>
      </c>
      <c r="D15" s="136" t="s">
        <v>320</v>
      </c>
      <c r="E15" s="136" t="s">
        <v>318</v>
      </c>
      <c r="F15" s="78">
        <v>14845963.85</v>
      </c>
      <c r="G15" s="78">
        <v>14845963.85</v>
      </c>
      <c r="H15" s="78">
        <v>14845963.85</v>
      </c>
    </row>
    <row r="16" spans="1:8" ht="47.25" x14ac:dyDescent="0.25">
      <c r="A16" s="136" t="s">
        <v>321</v>
      </c>
      <c r="B16" s="136" t="s">
        <v>313</v>
      </c>
      <c r="C16" s="136" t="s">
        <v>314</v>
      </c>
      <c r="D16" s="136" t="s">
        <v>322</v>
      </c>
      <c r="E16" s="118"/>
      <c r="F16" s="78">
        <v>880673.85</v>
      </c>
      <c r="G16" s="78">
        <v>880673.85</v>
      </c>
      <c r="H16" s="78">
        <v>880673.85</v>
      </c>
    </row>
    <row r="17" spans="1:8" ht="63" x14ac:dyDescent="0.25">
      <c r="A17" s="136" t="s">
        <v>317</v>
      </c>
      <c r="B17" s="136" t="s">
        <v>313</v>
      </c>
      <c r="C17" s="136" t="s">
        <v>314</v>
      </c>
      <c r="D17" s="136" t="s">
        <v>322</v>
      </c>
      <c r="E17" s="136" t="s">
        <v>318</v>
      </c>
      <c r="F17" s="78">
        <v>880673.85</v>
      </c>
      <c r="G17" s="78">
        <v>880673.85</v>
      </c>
      <c r="H17" s="78">
        <v>880673.85</v>
      </c>
    </row>
    <row r="18" spans="1:8" ht="47.25" x14ac:dyDescent="0.25">
      <c r="A18" s="136" t="s">
        <v>323</v>
      </c>
      <c r="B18" s="136" t="s">
        <v>313</v>
      </c>
      <c r="C18" s="136" t="s">
        <v>314</v>
      </c>
      <c r="D18" s="136" t="s">
        <v>324</v>
      </c>
      <c r="E18" s="118"/>
      <c r="F18" s="78">
        <v>12526800</v>
      </c>
      <c r="G18" s="78">
        <v>12526800</v>
      </c>
      <c r="H18" s="78">
        <v>12526800</v>
      </c>
    </row>
    <row r="19" spans="1:8" ht="63" x14ac:dyDescent="0.25">
      <c r="A19" s="136" t="s">
        <v>317</v>
      </c>
      <c r="B19" s="136" t="s">
        <v>313</v>
      </c>
      <c r="C19" s="136" t="s">
        <v>314</v>
      </c>
      <c r="D19" s="136" t="s">
        <v>324</v>
      </c>
      <c r="E19" s="136" t="s">
        <v>318</v>
      </c>
      <c r="F19" s="78">
        <v>12526800</v>
      </c>
      <c r="G19" s="78">
        <v>12526800</v>
      </c>
      <c r="H19" s="78">
        <v>12526800</v>
      </c>
    </row>
    <row r="20" spans="1:8" ht="47.25" x14ac:dyDescent="0.25">
      <c r="A20" s="136" t="s">
        <v>1154</v>
      </c>
      <c r="B20" s="136" t="s">
        <v>313</v>
      </c>
      <c r="C20" s="136" t="s">
        <v>314</v>
      </c>
      <c r="D20" s="136" t="s">
        <v>1155</v>
      </c>
      <c r="E20" s="118"/>
      <c r="F20" s="78">
        <v>74863591.510000005</v>
      </c>
      <c r="G20" s="78">
        <v>36588010.850000001</v>
      </c>
      <c r="H20" s="78">
        <v>34842389.600000001</v>
      </c>
    </row>
    <row r="21" spans="1:8" ht="63" x14ac:dyDescent="0.25">
      <c r="A21" s="136" t="s">
        <v>317</v>
      </c>
      <c r="B21" s="136" t="s">
        <v>313</v>
      </c>
      <c r="C21" s="136" t="s">
        <v>314</v>
      </c>
      <c r="D21" s="136" t="s">
        <v>1155</v>
      </c>
      <c r="E21" s="136" t="s">
        <v>318</v>
      </c>
      <c r="F21" s="78">
        <v>74863591.510000005</v>
      </c>
      <c r="G21" s="78">
        <v>36588010.850000001</v>
      </c>
      <c r="H21" s="78">
        <v>34842389.600000001</v>
      </c>
    </row>
    <row r="22" spans="1:8" ht="236.25" x14ac:dyDescent="0.25">
      <c r="A22" s="136" t="s">
        <v>325</v>
      </c>
      <c r="B22" s="136" t="s">
        <v>313</v>
      </c>
      <c r="C22" s="136" t="s">
        <v>314</v>
      </c>
      <c r="D22" s="136" t="s">
        <v>326</v>
      </c>
      <c r="E22" s="118"/>
      <c r="F22" s="78">
        <v>2406675</v>
      </c>
      <c r="G22" s="78">
        <v>2406675</v>
      </c>
      <c r="H22" s="78">
        <v>2406675</v>
      </c>
    </row>
    <row r="23" spans="1:8" ht="63" x14ac:dyDescent="0.25">
      <c r="A23" s="136" t="s">
        <v>317</v>
      </c>
      <c r="B23" s="136" t="s">
        <v>313</v>
      </c>
      <c r="C23" s="136" t="s">
        <v>314</v>
      </c>
      <c r="D23" s="136" t="s">
        <v>326</v>
      </c>
      <c r="E23" s="136" t="s">
        <v>318</v>
      </c>
      <c r="F23" s="78">
        <v>2406675</v>
      </c>
      <c r="G23" s="78">
        <v>2406675</v>
      </c>
      <c r="H23" s="78">
        <v>2406675</v>
      </c>
    </row>
    <row r="24" spans="1:8" ht="220.5" x14ac:dyDescent="0.25">
      <c r="A24" s="136" t="s">
        <v>327</v>
      </c>
      <c r="B24" s="136" t="s">
        <v>313</v>
      </c>
      <c r="C24" s="136" t="s">
        <v>314</v>
      </c>
      <c r="D24" s="136" t="s">
        <v>328</v>
      </c>
      <c r="E24" s="118"/>
      <c r="F24" s="78">
        <v>270818008</v>
      </c>
      <c r="G24" s="78">
        <v>273040376</v>
      </c>
      <c r="H24" s="78">
        <v>273040376</v>
      </c>
    </row>
    <row r="25" spans="1:8" ht="63" x14ac:dyDescent="0.25">
      <c r="A25" s="136" t="s">
        <v>317</v>
      </c>
      <c r="B25" s="136" t="s">
        <v>313</v>
      </c>
      <c r="C25" s="136" t="s">
        <v>314</v>
      </c>
      <c r="D25" s="136" t="s">
        <v>328</v>
      </c>
      <c r="E25" s="136" t="s">
        <v>318</v>
      </c>
      <c r="F25" s="78">
        <v>270818008</v>
      </c>
      <c r="G25" s="78">
        <v>273040376</v>
      </c>
      <c r="H25" s="78">
        <v>273040376</v>
      </c>
    </row>
    <row r="26" spans="1:8" ht="63" x14ac:dyDescent="0.25">
      <c r="A26" s="136" t="s">
        <v>1156</v>
      </c>
      <c r="B26" s="118"/>
      <c r="C26" s="118"/>
      <c r="D26" s="136" t="s">
        <v>329</v>
      </c>
      <c r="E26" s="118"/>
      <c r="F26" s="78">
        <v>365515011.81999999</v>
      </c>
      <c r="G26" s="78">
        <v>368780546.81999999</v>
      </c>
      <c r="H26" s="78">
        <v>342610346.81999999</v>
      </c>
    </row>
    <row r="27" spans="1:8" ht="78.75" x14ac:dyDescent="0.25">
      <c r="A27" s="136" t="s">
        <v>1157</v>
      </c>
      <c r="B27" s="118"/>
      <c r="C27" s="118"/>
      <c r="D27" s="136" t="s">
        <v>330</v>
      </c>
      <c r="E27" s="118"/>
      <c r="F27" s="78">
        <v>365515011.81999999</v>
      </c>
      <c r="G27" s="78">
        <v>368780546.81999999</v>
      </c>
      <c r="H27" s="78">
        <v>342610346.81999999</v>
      </c>
    </row>
    <row r="28" spans="1:8" x14ac:dyDescent="0.25">
      <c r="A28" s="136" t="s">
        <v>1158</v>
      </c>
      <c r="B28" s="136" t="s">
        <v>313</v>
      </c>
      <c r="C28" s="136" t="s">
        <v>331</v>
      </c>
      <c r="D28" s="136" t="s">
        <v>330</v>
      </c>
      <c r="E28" s="118"/>
      <c r="F28" s="78">
        <v>365515011.81999999</v>
      </c>
      <c r="G28" s="78">
        <v>368780546.81999999</v>
      </c>
      <c r="H28" s="78">
        <v>342610346.81999999</v>
      </c>
    </row>
    <row r="29" spans="1:8" ht="47.25" x14ac:dyDescent="0.25">
      <c r="A29" s="136" t="s">
        <v>315</v>
      </c>
      <c r="B29" s="136" t="s">
        <v>313</v>
      </c>
      <c r="C29" s="136" t="s">
        <v>331</v>
      </c>
      <c r="D29" s="136" t="s">
        <v>332</v>
      </c>
      <c r="E29" s="118"/>
      <c r="F29" s="78">
        <v>58687749.219999999</v>
      </c>
      <c r="G29" s="78">
        <v>58687749.219999999</v>
      </c>
      <c r="H29" s="78">
        <v>58687749.219999999</v>
      </c>
    </row>
    <row r="30" spans="1:8" ht="63" x14ac:dyDescent="0.25">
      <c r="A30" s="136" t="s">
        <v>317</v>
      </c>
      <c r="B30" s="136" t="s">
        <v>313</v>
      </c>
      <c r="C30" s="136" t="s">
        <v>331</v>
      </c>
      <c r="D30" s="136" t="s">
        <v>332</v>
      </c>
      <c r="E30" s="136" t="s">
        <v>318</v>
      </c>
      <c r="F30" s="78">
        <v>58687749.219999999</v>
      </c>
      <c r="G30" s="78">
        <v>58687749.219999999</v>
      </c>
      <c r="H30" s="78">
        <v>58687749.219999999</v>
      </c>
    </row>
    <row r="31" spans="1:8" ht="94.5" x14ac:dyDescent="0.25">
      <c r="A31" s="136" t="s">
        <v>333</v>
      </c>
      <c r="B31" s="136" t="s">
        <v>313</v>
      </c>
      <c r="C31" s="136" t="s">
        <v>331</v>
      </c>
      <c r="D31" s="136" t="s">
        <v>334</v>
      </c>
      <c r="E31" s="118"/>
      <c r="F31" s="78">
        <v>7345278.5999999996</v>
      </c>
      <c r="G31" s="78">
        <v>7345278.5999999996</v>
      </c>
      <c r="H31" s="78">
        <v>7345278.5999999996</v>
      </c>
    </row>
    <row r="32" spans="1:8" ht="63" x14ac:dyDescent="0.25">
      <c r="A32" s="136" t="s">
        <v>317</v>
      </c>
      <c r="B32" s="136" t="s">
        <v>313</v>
      </c>
      <c r="C32" s="136" t="s">
        <v>331</v>
      </c>
      <c r="D32" s="136" t="s">
        <v>334</v>
      </c>
      <c r="E32" s="136" t="s">
        <v>318</v>
      </c>
      <c r="F32" s="78">
        <v>7345278.5999999996</v>
      </c>
      <c r="G32" s="78">
        <v>7345278.5999999996</v>
      </c>
      <c r="H32" s="78">
        <v>7345278.5999999996</v>
      </c>
    </row>
    <row r="33" spans="1:8" ht="47.25" x14ac:dyDescent="0.25">
      <c r="A33" s="136" t="s">
        <v>335</v>
      </c>
      <c r="B33" s="136" t="s">
        <v>313</v>
      </c>
      <c r="C33" s="136" t="s">
        <v>331</v>
      </c>
      <c r="D33" s="136" t="s">
        <v>336</v>
      </c>
      <c r="E33" s="118"/>
      <c r="F33" s="78">
        <v>9486720</v>
      </c>
      <c r="G33" s="78">
        <v>9486720</v>
      </c>
      <c r="H33" s="78">
        <v>9486720</v>
      </c>
    </row>
    <row r="34" spans="1:8" ht="63" x14ac:dyDescent="0.25">
      <c r="A34" s="136" t="s">
        <v>317</v>
      </c>
      <c r="B34" s="136" t="s">
        <v>313</v>
      </c>
      <c r="C34" s="136" t="s">
        <v>331</v>
      </c>
      <c r="D34" s="136" t="s">
        <v>336</v>
      </c>
      <c r="E34" s="136" t="s">
        <v>318</v>
      </c>
      <c r="F34" s="78">
        <v>9486720</v>
      </c>
      <c r="G34" s="78">
        <v>9486720</v>
      </c>
      <c r="H34" s="78">
        <v>9486720</v>
      </c>
    </row>
    <row r="35" spans="1:8" ht="267.75" x14ac:dyDescent="0.25">
      <c r="A35" s="136" t="s">
        <v>1010</v>
      </c>
      <c r="B35" s="136" t="s">
        <v>313</v>
      </c>
      <c r="C35" s="136" t="s">
        <v>331</v>
      </c>
      <c r="D35" s="136" t="s">
        <v>337</v>
      </c>
      <c r="E35" s="118"/>
      <c r="F35" s="78">
        <v>25701480</v>
      </c>
      <c r="G35" s="78">
        <v>26170200</v>
      </c>
      <c r="H35" s="78">
        <v>0</v>
      </c>
    </row>
    <row r="36" spans="1:8" ht="63" x14ac:dyDescent="0.25">
      <c r="A36" s="136" t="s">
        <v>317</v>
      </c>
      <c r="B36" s="136" t="s">
        <v>313</v>
      </c>
      <c r="C36" s="136" t="s">
        <v>331</v>
      </c>
      <c r="D36" s="136" t="s">
        <v>337</v>
      </c>
      <c r="E36" s="136" t="s">
        <v>318</v>
      </c>
      <c r="F36" s="78">
        <v>25701480</v>
      </c>
      <c r="G36" s="78">
        <v>26170200</v>
      </c>
      <c r="H36" s="78">
        <v>0</v>
      </c>
    </row>
    <row r="37" spans="1:8" ht="315" x14ac:dyDescent="0.25">
      <c r="A37" s="136" t="s">
        <v>338</v>
      </c>
      <c r="B37" s="136" t="s">
        <v>313</v>
      </c>
      <c r="C37" s="136" t="s">
        <v>331</v>
      </c>
      <c r="D37" s="136" t="s">
        <v>339</v>
      </c>
      <c r="E37" s="118"/>
      <c r="F37" s="78">
        <v>261420492.5</v>
      </c>
      <c r="G37" s="78">
        <v>264186977</v>
      </c>
      <c r="H37" s="78">
        <v>264186977</v>
      </c>
    </row>
    <row r="38" spans="1:8" ht="63" x14ac:dyDescent="0.25">
      <c r="A38" s="136" t="s">
        <v>317</v>
      </c>
      <c r="B38" s="136" t="s">
        <v>313</v>
      </c>
      <c r="C38" s="136" t="s">
        <v>331</v>
      </c>
      <c r="D38" s="136" t="s">
        <v>339</v>
      </c>
      <c r="E38" s="136" t="s">
        <v>318</v>
      </c>
      <c r="F38" s="78">
        <v>261420492.5</v>
      </c>
      <c r="G38" s="78">
        <v>264186977</v>
      </c>
      <c r="H38" s="78">
        <v>264186977</v>
      </c>
    </row>
    <row r="39" spans="1:8" ht="299.25" x14ac:dyDescent="0.25">
      <c r="A39" s="136" t="s">
        <v>1011</v>
      </c>
      <c r="B39" s="136" t="s">
        <v>313</v>
      </c>
      <c r="C39" s="136" t="s">
        <v>331</v>
      </c>
      <c r="D39" s="136" t="s">
        <v>340</v>
      </c>
      <c r="E39" s="118"/>
      <c r="F39" s="78">
        <v>2873291.5</v>
      </c>
      <c r="G39" s="78">
        <v>2903622</v>
      </c>
      <c r="H39" s="78">
        <v>2903622</v>
      </c>
    </row>
    <row r="40" spans="1:8" ht="63" x14ac:dyDescent="0.25">
      <c r="A40" s="136" t="s">
        <v>317</v>
      </c>
      <c r="B40" s="136" t="s">
        <v>313</v>
      </c>
      <c r="C40" s="136" t="s">
        <v>331</v>
      </c>
      <c r="D40" s="136" t="s">
        <v>340</v>
      </c>
      <c r="E40" s="136" t="s">
        <v>318</v>
      </c>
      <c r="F40" s="78">
        <v>2873291.5</v>
      </c>
      <c r="G40" s="78">
        <v>2903622</v>
      </c>
      <c r="H40" s="78">
        <v>2903622</v>
      </c>
    </row>
    <row r="41" spans="1:8" ht="63" x14ac:dyDescent="0.25">
      <c r="A41" s="136" t="s">
        <v>1159</v>
      </c>
      <c r="B41" s="118"/>
      <c r="C41" s="118"/>
      <c r="D41" s="136" t="s">
        <v>341</v>
      </c>
      <c r="E41" s="118"/>
      <c r="F41" s="78">
        <v>126079509.51000001</v>
      </c>
      <c r="G41" s="78">
        <v>55514396.579999998</v>
      </c>
      <c r="H41" s="78">
        <v>53668087.829999998</v>
      </c>
    </row>
    <row r="42" spans="1:8" ht="78.75" x14ac:dyDescent="0.25">
      <c r="A42" s="136" t="s">
        <v>1160</v>
      </c>
      <c r="B42" s="118"/>
      <c r="C42" s="118"/>
      <c r="D42" s="136" t="s">
        <v>342</v>
      </c>
      <c r="E42" s="118"/>
      <c r="F42" s="78">
        <v>96315714.140000001</v>
      </c>
      <c r="G42" s="78">
        <v>55514396.579999998</v>
      </c>
      <c r="H42" s="78">
        <v>53668087.829999998</v>
      </c>
    </row>
    <row r="43" spans="1:8" ht="31.5" x14ac:dyDescent="0.25">
      <c r="A43" s="136" t="s">
        <v>1161</v>
      </c>
      <c r="B43" s="136" t="s">
        <v>313</v>
      </c>
      <c r="C43" s="136" t="s">
        <v>343</v>
      </c>
      <c r="D43" s="136" t="s">
        <v>342</v>
      </c>
      <c r="E43" s="118"/>
      <c r="F43" s="78">
        <v>96315714.140000001</v>
      </c>
      <c r="G43" s="78">
        <v>55514396.579999998</v>
      </c>
      <c r="H43" s="78">
        <v>53668087.829999998</v>
      </c>
    </row>
    <row r="44" spans="1:8" ht="47.25" x14ac:dyDescent="0.25">
      <c r="A44" s="136" t="s">
        <v>315</v>
      </c>
      <c r="B44" s="136" t="s">
        <v>313</v>
      </c>
      <c r="C44" s="136" t="s">
        <v>343</v>
      </c>
      <c r="D44" s="136" t="s">
        <v>344</v>
      </c>
      <c r="E44" s="118"/>
      <c r="F44" s="78">
        <v>11704313.539999999</v>
      </c>
      <c r="G44" s="78">
        <v>11704313.539999999</v>
      </c>
      <c r="H44" s="78">
        <v>11704313.539999999</v>
      </c>
    </row>
    <row r="45" spans="1:8" ht="63" x14ac:dyDescent="0.25">
      <c r="A45" s="136" t="s">
        <v>317</v>
      </c>
      <c r="B45" s="136" t="s">
        <v>313</v>
      </c>
      <c r="C45" s="136" t="s">
        <v>343</v>
      </c>
      <c r="D45" s="136" t="s">
        <v>344</v>
      </c>
      <c r="E45" s="136" t="s">
        <v>318</v>
      </c>
      <c r="F45" s="78">
        <v>11704313.539999999</v>
      </c>
      <c r="G45" s="78">
        <v>11704313.539999999</v>
      </c>
      <c r="H45" s="78">
        <v>11704313.539999999</v>
      </c>
    </row>
    <row r="46" spans="1:8" ht="78.75" x14ac:dyDescent="0.25">
      <c r="A46" s="136" t="s">
        <v>345</v>
      </c>
      <c r="B46" s="136" t="s">
        <v>313</v>
      </c>
      <c r="C46" s="136" t="s">
        <v>343</v>
      </c>
      <c r="D46" s="136" t="s">
        <v>346</v>
      </c>
      <c r="E46" s="118"/>
      <c r="F46" s="78">
        <v>1210490.8400000001</v>
      </c>
      <c r="G46" s="78">
        <v>1210490.8400000001</v>
      </c>
      <c r="H46" s="78">
        <v>1210490.8400000001</v>
      </c>
    </row>
    <row r="47" spans="1:8" ht="63" x14ac:dyDescent="0.25">
      <c r="A47" s="136" t="s">
        <v>317</v>
      </c>
      <c r="B47" s="136" t="s">
        <v>313</v>
      </c>
      <c r="C47" s="136" t="s">
        <v>343</v>
      </c>
      <c r="D47" s="136" t="s">
        <v>346</v>
      </c>
      <c r="E47" s="136" t="s">
        <v>318</v>
      </c>
      <c r="F47" s="78">
        <v>1210490.8400000001</v>
      </c>
      <c r="G47" s="78">
        <v>1210490.8400000001</v>
      </c>
      <c r="H47" s="78">
        <v>1210490.8400000001</v>
      </c>
    </row>
    <row r="48" spans="1:8" ht="94.5" x14ac:dyDescent="0.25">
      <c r="A48" s="136" t="s">
        <v>347</v>
      </c>
      <c r="B48" s="136" t="s">
        <v>313</v>
      </c>
      <c r="C48" s="136" t="s">
        <v>343</v>
      </c>
      <c r="D48" s="136" t="s">
        <v>348</v>
      </c>
      <c r="E48" s="118"/>
      <c r="F48" s="78">
        <v>2660526.5499999998</v>
      </c>
      <c r="G48" s="78">
        <v>2660526.5499999998</v>
      </c>
      <c r="H48" s="78">
        <v>2660526.5499999998</v>
      </c>
    </row>
    <row r="49" spans="1:8" ht="63" x14ac:dyDescent="0.25">
      <c r="A49" s="136" t="s">
        <v>317</v>
      </c>
      <c r="B49" s="136" t="s">
        <v>313</v>
      </c>
      <c r="C49" s="136" t="s">
        <v>343</v>
      </c>
      <c r="D49" s="136" t="s">
        <v>348</v>
      </c>
      <c r="E49" s="136" t="s">
        <v>318</v>
      </c>
      <c r="F49" s="78">
        <v>2660526.5499999998</v>
      </c>
      <c r="G49" s="78">
        <v>2660526.5499999998</v>
      </c>
      <c r="H49" s="78">
        <v>2660526.5499999998</v>
      </c>
    </row>
    <row r="50" spans="1:8" ht="78.75" x14ac:dyDescent="0.25">
      <c r="A50" s="136" t="s">
        <v>349</v>
      </c>
      <c r="B50" s="136" t="s">
        <v>313</v>
      </c>
      <c r="C50" s="136" t="s">
        <v>343</v>
      </c>
      <c r="D50" s="136" t="s">
        <v>350</v>
      </c>
      <c r="E50" s="118"/>
      <c r="F50" s="78">
        <v>389185</v>
      </c>
      <c r="G50" s="78">
        <v>389185</v>
      </c>
      <c r="H50" s="78">
        <v>389185</v>
      </c>
    </row>
    <row r="51" spans="1:8" ht="63" x14ac:dyDescent="0.25">
      <c r="A51" s="136" t="s">
        <v>317</v>
      </c>
      <c r="B51" s="136" t="s">
        <v>313</v>
      </c>
      <c r="C51" s="136" t="s">
        <v>343</v>
      </c>
      <c r="D51" s="136" t="s">
        <v>350</v>
      </c>
      <c r="E51" s="136" t="s">
        <v>318</v>
      </c>
      <c r="F51" s="78">
        <v>389185</v>
      </c>
      <c r="G51" s="78">
        <v>389185</v>
      </c>
      <c r="H51" s="78">
        <v>389185</v>
      </c>
    </row>
    <row r="52" spans="1:8" ht="47.25" x14ac:dyDescent="0.25">
      <c r="A52" s="136" t="s">
        <v>351</v>
      </c>
      <c r="B52" s="136" t="s">
        <v>313</v>
      </c>
      <c r="C52" s="136" t="s">
        <v>343</v>
      </c>
      <c r="D52" s="136" t="s">
        <v>352</v>
      </c>
      <c r="E52" s="118"/>
      <c r="F52" s="78">
        <v>318000</v>
      </c>
      <c r="G52" s="78">
        <v>0</v>
      </c>
      <c r="H52" s="78">
        <v>0</v>
      </c>
    </row>
    <row r="53" spans="1:8" ht="63" x14ac:dyDescent="0.25">
      <c r="A53" s="136" t="s">
        <v>317</v>
      </c>
      <c r="B53" s="136" t="s">
        <v>313</v>
      </c>
      <c r="C53" s="136" t="s">
        <v>343</v>
      </c>
      <c r="D53" s="136" t="s">
        <v>352</v>
      </c>
      <c r="E53" s="136" t="s">
        <v>318</v>
      </c>
      <c r="F53" s="78">
        <v>318000</v>
      </c>
      <c r="G53" s="78">
        <v>0</v>
      </c>
      <c r="H53" s="78">
        <v>0</v>
      </c>
    </row>
    <row r="54" spans="1:8" ht="47.25" x14ac:dyDescent="0.25">
      <c r="A54" s="136" t="s">
        <v>980</v>
      </c>
      <c r="B54" s="136" t="s">
        <v>313</v>
      </c>
      <c r="C54" s="136" t="s">
        <v>343</v>
      </c>
      <c r="D54" s="136" t="s">
        <v>960</v>
      </c>
      <c r="E54" s="118"/>
      <c r="F54" s="78">
        <v>851472</v>
      </c>
      <c r="G54" s="78">
        <v>851472</v>
      </c>
      <c r="H54" s="78">
        <v>851472</v>
      </c>
    </row>
    <row r="55" spans="1:8" ht="63" x14ac:dyDescent="0.25">
      <c r="A55" s="136" t="s">
        <v>317</v>
      </c>
      <c r="B55" s="136" t="s">
        <v>313</v>
      </c>
      <c r="C55" s="136" t="s">
        <v>343</v>
      </c>
      <c r="D55" s="136" t="s">
        <v>960</v>
      </c>
      <c r="E55" s="136" t="s">
        <v>318</v>
      </c>
      <c r="F55" s="78">
        <v>851472</v>
      </c>
      <c r="G55" s="78">
        <v>851472</v>
      </c>
      <c r="H55" s="78">
        <v>851472</v>
      </c>
    </row>
    <row r="56" spans="1:8" ht="47.25" x14ac:dyDescent="0.25">
      <c r="A56" s="136" t="s">
        <v>1154</v>
      </c>
      <c r="B56" s="136" t="s">
        <v>313</v>
      </c>
      <c r="C56" s="136" t="s">
        <v>343</v>
      </c>
      <c r="D56" s="136" t="s">
        <v>1162</v>
      </c>
      <c r="E56" s="118"/>
      <c r="F56" s="78">
        <v>79181726.209999993</v>
      </c>
      <c r="G56" s="78">
        <v>38698408.649999999</v>
      </c>
      <c r="H56" s="78">
        <v>36852099.899999999</v>
      </c>
    </row>
    <row r="57" spans="1:8" ht="63" x14ac:dyDescent="0.25">
      <c r="A57" s="136" t="s">
        <v>317</v>
      </c>
      <c r="B57" s="136" t="s">
        <v>313</v>
      </c>
      <c r="C57" s="136" t="s">
        <v>343</v>
      </c>
      <c r="D57" s="136" t="s">
        <v>1162</v>
      </c>
      <c r="E57" s="136" t="s">
        <v>318</v>
      </c>
      <c r="F57" s="78">
        <v>79181726.209999993</v>
      </c>
      <c r="G57" s="78">
        <v>38698408.649999999</v>
      </c>
      <c r="H57" s="78">
        <v>36852099.899999999</v>
      </c>
    </row>
    <row r="58" spans="1:8" ht="110.25" x14ac:dyDescent="0.25">
      <c r="A58" s="136" t="s">
        <v>1163</v>
      </c>
      <c r="B58" s="118"/>
      <c r="C58" s="118"/>
      <c r="D58" s="136" t="s">
        <v>353</v>
      </c>
      <c r="E58" s="118"/>
      <c r="F58" s="78">
        <v>29763795.370000001</v>
      </c>
      <c r="G58" s="78">
        <v>0</v>
      </c>
      <c r="H58" s="78">
        <v>0</v>
      </c>
    </row>
    <row r="59" spans="1:8" ht="31.5" x14ac:dyDescent="0.25">
      <c r="A59" s="136" t="s">
        <v>1161</v>
      </c>
      <c r="B59" s="136" t="s">
        <v>313</v>
      </c>
      <c r="C59" s="136" t="s">
        <v>343</v>
      </c>
      <c r="D59" s="136" t="s">
        <v>353</v>
      </c>
      <c r="E59" s="118"/>
      <c r="F59" s="78">
        <v>29763795.370000001</v>
      </c>
      <c r="G59" s="78">
        <v>0</v>
      </c>
      <c r="H59" s="78">
        <v>0</v>
      </c>
    </row>
    <row r="60" spans="1:8" ht="141.75" x14ac:dyDescent="0.25">
      <c r="A60" s="136" t="s">
        <v>354</v>
      </c>
      <c r="B60" s="136" t="s">
        <v>313</v>
      </c>
      <c r="C60" s="136" t="s">
        <v>343</v>
      </c>
      <c r="D60" s="136" t="s">
        <v>355</v>
      </c>
      <c r="E60" s="118"/>
      <c r="F60" s="78">
        <v>4521536.54</v>
      </c>
      <c r="G60" s="78">
        <v>0</v>
      </c>
      <c r="H60" s="78">
        <v>0</v>
      </c>
    </row>
    <row r="61" spans="1:8" ht="63" x14ac:dyDescent="0.25">
      <c r="A61" s="136" t="s">
        <v>317</v>
      </c>
      <c r="B61" s="136" t="s">
        <v>313</v>
      </c>
      <c r="C61" s="136" t="s">
        <v>343</v>
      </c>
      <c r="D61" s="136" t="s">
        <v>355</v>
      </c>
      <c r="E61" s="136" t="s">
        <v>318</v>
      </c>
      <c r="F61" s="78">
        <v>4521536.54</v>
      </c>
      <c r="G61" s="78">
        <v>0</v>
      </c>
      <c r="H61" s="78">
        <v>0</v>
      </c>
    </row>
    <row r="62" spans="1:8" ht="157.5" x14ac:dyDescent="0.25">
      <c r="A62" s="136" t="s">
        <v>356</v>
      </c>
      <c r="B62" s="136" t="s">
        <v>313</v>
      </c>
      <c r="C62" s="136" t="s">
        <v>343</v>
      </c>
      <c r="D62" s="136" t="s">
        <v>357</v>
      </c>
      <c r="E62" s="118"/>
      <c r="F62" s="78">
        <v>17276441.059999999</v>
      </c>
      <c r="G62" s="78">
        <v>0</v>
      </c>
      <c r="H62" s="78">
        <v>0</v>
      </c>
    </row>
    <row r="63" spans="1:8" ht="63" x14ac:dyDescent="0.25">
      <c r="A63" s="136" t="s">
        <v>317</v>
      </c>
      <c r="B63" s="136" t="s">
        <v>313</v>
      </c>
      <c r="C63" s="136" t="s">
        <v>343</v>
      </c>
      <c r="D63" s="136" t="s">
        <v>357</v>
      </c>
      <c r="E63" s="136" t="s">
        <v>318</v>
      </c>
      <c r="F63" s="78">
        <v>17276441.059999999</v>
      </c>
      <c r="G63" s="78">
        <v>0</v>
      </c>
      <c r="H63" s="78">
        <v>0</v>
      </c>
    </row>
    <row r="64" spans="1:8" ht="141.75" x14ac:dyDescent="0.25">
      <c r="A64" s="136" t="s">
        <v>358</v>
      </c>
      <c r="B64" s="136" t="s">
        <v>313</v>
      </c>
      <c r="C64" s="136" t="s">
        <v>343</v>
      </c>
      <c r="D64" s="136" t="s">
        <v>359</v>
      </c>
      <c r="E64" s="118"/>
      <c r="F64" s="78">
        <v>7965817.7699999996</v>
      </c>
      <c r="G64" s="78">
        <v>0</v>
      </c>
      <c r="H64" s="78">
        <v>0</v>
      </c>
    </row>
    <row r="65" spans="1:8" ht="63" x14ac:dyDescent="0.25">
      <c r="A65" s="136" t="s">
        <v>317</v>
      </c>
      <c r="B65" s="136" t="s">
        <v>313</v>
      </c>
      <c r="C65" s="136" t="s">
        <v>343</v>
      </c>
      <c r="D65" s="136" t="s">
        <v>359</v>
      </c>
      <c r="E65" s="136" t="s">
        <v>318</v>
      </c>
      <c r="F65" s="78">
        <v>7965817.7699999996</v>
      </c>
      <c r="G65" s="78">
        <v>0</v>
      </c>
      <c r="H65" s="78">
        <v>0</v>
      </c>
    </row>
    <row r="66" spans="1:8" ht="94.5" x14ac:dyDescent="0.25">
      <c r="A66" s="136" t="s">
        <v>1164</v>
      </c>
      <c r="B66" s="118"/>
      <c r="C66" s="118"/>
      <c r="D66" s="136" t="s">
        <v>360</v>
      </c>
      <c r="E66" s="118"/>
      <c r="F66" s="78">
        <v>31206540.52</v>
      </c>
      <c r="G66" s="78">
        <v>30989369.760000002</v>
      </c>
      <c r="H66" s="78">
        <v>30989369.760000002</v>
      </c>
    </row>
    <row r="67" spans="1:8" ht="47.25" x14ac:dyDescent="0.25">
      <c r="A67" s="136" t="s">
        <v>1165</v>
      </c>
      <c r="B67" s="118"/>
      <c r="C67" s="118"/>
      <c r="D67" s="136" t="s">
        <v>361</v>
      </c>
      <c r="E67" s="118"/>
      <c r="F67" s="78">
        <v>21620824.850000001</v>
      </c>
      <c r="G67" s="78">
        <v>21620824.850000001</v>
      </c>
      <c r="H67" s="78">
        <v>21620824.850000001</v>
      </c>
    </row>
    <row r="68" spans="1:8" ht="31.5" x14ac:dyDescent="0.25">
      <c r="A68" s="136" t="s">
        <v>1166</v>
      </c>
      <c r="B68" s="136" t="s">
        <v>313</v>
      </c>
      <c r="C68" s="136" t="s">
        <v>362</v>
      </c>
      <c r="D68" s="136" t="s">
        <v>361</v>
      </c>
      <c r="E68" s="118"/>
      <c r="F68" s="78">
        <v>21620824.850000001</v>
      </c>
      <c r="G68" s="78">
        <v>21620824.850000001</v>
      </c>
      <c r="H68" s="78">
        <v>21620824.850000001</v>
      </c>
    </row>
    <row r="69" spans="1:8" ht="63" x14ac:dyDescent="0.25">
      <c r="A69" s="136" t="s">
        <v>363</v>
      </c>
      <c r="B69" s="136" t="s">
        <v>313</v>
      </c>
      <c r="C69" s="136" t="s">
        <v>362</v>
      </c>
      <c r="D69" s="136" t="s">
        <v>364</v>
      </c>
      <c r="E69" s="118"/>
      <c r="F69" s="78">
        <v>18037876.23</v>
      </c>
      <c r="G69" s="78">
        <v>18037876.23</v>
      </c>
      <c r="H69" s="78">
        <v>18037876.23</v>
      </c>
    </row>
    <row r="70" spans="1:8" ht="141.75" x14ac:dyDescent="0.25">
      <c r="A70" s="136" t="s">
        <v>365</v>
      </c>
      <c r="B70" s="136" t="s">
        <v>313</v>
      </c>
      <c r="C70" s="136" t="s">
        <v>362</v>
      </c>
      <c r="D70" s="136" t="s">
        <v>364</v>
      </c>
      <c r="E70" s="136" t="s">
        <v>366</v>
      </c>
      <c r="F70" s="78">
        <v>16975283.109999999</v>
      </c>
      <c r="G70" s="78">
        <v>16975283.109999999</v>
      </c>
      <c r="H70" s="78">
        <v>16975283.109999999</v>
      </c>
    </row>
    <row r="71" spans="1:8" ht="63" x14ac:dyDescent="0.25">
      <c r="A71" s="136" t="s">
        <v>367</v>
      </c>
      <c r="B71" s="136" t="s">
        <v>313</v>
      </c>
      <c r="C71" s="136" t="s">
        <v>362</v>
      </c>
      <c r="D71" s="136" t="s">
        <v>364</v>
      </c>
      <c r="E71" s="136" t="s">
        <v>368</v>
      </c>
      <c r="F71" s="78">
        <v>1062593.1200000001</v>
      </c>
      <c r="G71" s="78">
        <v>1062593.1200000001</v>
      </c>
      <c r="H71" s="78">
        <v>1062593.1200000001</v>
      </c>
    </row>
    <row r="72" spans="1:8" ht="63" x14ac:dyDescent="0.25">
      <c r="A72" s="136" t="s">
        <v>369</v>
      </c>
      <c r="B72" s="136" t="s">
        <v>313</v>
      </c>
      <c r="C72" s="136" t="s">
        <v>362</v>
      </c>
      <c r="D72" s="136" t="s">
        <v>370</v>
      </c>
      <c r="E72" s="118"/>
      <c r="F72" s="78">
        <v>3582948.62</v>
      </c>
      <c r="G72" s="78">
        <v>3582948.62</v>
      </c>
      <c r="H72" s="78">
        <v>3582948.62</v>
      </c>
    </row>
    <row r="73" spans="1:8" ht="141.75" x14ac:dyDescent="0.25">
      <c r="A73" s="136" t="s">
        <v>365</v>
      </c>
      <c r="B73" s="136" t="s">
        <v>313</v>
      </c>
      <c r="C73" s="136" t="s">
        <v>362</v>
      </c>
      <c r="D73" s="136" t="s">
        <v>370</v>
      </c>
      <c r="E73" s="136" t="s">
        <v>366</v>
      </c>
      <c r="F73" s="78">
        <v>3411437.9</v>
      </c>
      <c r="G73" s="78">
        <v>3411437.9</v>
      </c>
      <c r="H73" s="78">
        <v>3411437.9</v>
      </c>
    </row>
    <row r="74" spans="1:8" ht="63" x14ac:dyDescent="0.25">
      <c r="A74" s="136" t="s">
        <v>367</v>
      </c>
      <c r="B74" s="136" t="s">
        <v>313</v>
      </c>
      <c r="C74" s="136" t="s">
        <v>362</v>
      </c>
      <c r="D74" s="136" t="s">
        <v>370</v>
      </c>
      <c r="E74" s="136" t="s">
        <v>368</v>
      </c>
      <c r="F74" s="78">
        <v>171510.72</v>
      </c>
      <c r="G74" s="78">
        <v>171510.72</v>
      </c>
      <c r="H74" s="78">
        <v>171510.72</v>
      </c>
    </row>
    <row r="75" spans="1:8" ht="94.5" x14ac:dyDescent="0.25">
      <c r="A75" s="136" t="s">
        <v>1167</v>
      </c>
      <c r="B75" s="118"/>
      <c r="C75" s="118"/>
      <c r="D75" s="136" t="s">
        <v>371</v>
      </c>
      <c r="E75" s="118"/>
      <c r="F75" s="78">
        <v>9585715.6699999999</v>
      </c>
      <c r="G75" s="78">
        <v>9368544.9100000001</v>
      </c>
      <c r="H75" s="78">
        <v>9368544.9100000001</v>
      </c>
    </row>
    <row r="76" spans="1:8" ht="31.5" x14ac:dyDescent="0.25">
      <c r="A76" s="136" t="s">
        <v>1166</v>
      </c>
      <c r="B76" s="136" t="s">
        <v>313</v>
      </c>
      <c r="C76" s="136" t="s">
        <v>362</v>
      </c>
      <c r="D76" s="136" t="s">
        <v>371</v>
      </c>
      <c r="E76" s="118"/>
      <c r="F76" s="78">
        <v>9585715.6699999999</v>
      </c>
      <c r="G76" s="78">
        <v>9368544.9100000001</v>
      </c>
      <c r="H76" s="78">
        <v>9368544.9100000001</v>
      </c>
    </row>
    <row r="77" spans="1:8" ht="63" x14ac:dyDescent="0.25">
      <c r="A77" s="136" t="s">
        <v>372</v>
      </c>
      <c r="B77" s="136" t="s">
        <v>313</v>
      </c>
      <c r="C77" s="136" t="s">
        <v>362</v>
      </c>
      <c r="D77" s="136" t="s">
        <v>373</v>
      </c>
      <c r="E77" s="118"/>
      <c r="F77" s="78">
        <v>9585715.6699999999</v>
      </c>
      <c r="G77" s="78">
        <v>9368544.9100000001</v>
      </c>
      <c r="H77" s="78">
        <v>9368544.9100000001</v>
      </c>
    </row>
    <row r="78" spans="1:8" ht="141.75" x14ac:dyDescent="0.25">
      <c r="A78" s="136" t="s">
        <v>365</v>
      </c>
      <c r="B78" s="136" t="s">
        <v>313</v>
      </c>
      <c r="C78" s="136" t="s">
        <v>362</v>
      </c>
      <c r="D78" s="136" t="s">
        <v>373</v>
      </c>
      <c r="E78" s="136" t="s">
        <v>366</v>
      </c>
      <c r="F78" s="78">
        <v>9368544.9100000001</v>
      </c>
      <c r="G78" s="78">
        <v>9368544.9100000001</v>
      </c>
      <c r="H78" s="78">
        <v>9368544.9100000001</v>
      </c>
    </row>
    <row r="79" spans="1:8" ht="63" x14ac:dyDescent="0.25">
      <c r="A79" s="136" t="s">
        <v>367</v>
      </c>
      <c r="B79" s="136" t="s">
        <v>313</v>
      </c>
      <c r="C79" s="136" t="s">
        <v>362</v>
      </c>
      <c r="D79" s="136" t="s">
        <v>373</v>
      </c>
      <c r="E79" s="136" t="s">
        <v>368</v>
      </c>
      <c r="F79" s="78">
        <v>217170.76</v>
      </c>
      <c r="G79" s="78">
        <v>0</v>
      </c>
      <c r="H79" s="78">
        <v>0</v>
      </c>
    </row>
    <row r="80" spans="1:8" ht="63" x14ac:dyDescent="0.25">
      <c r="A80" s="136" t="s">
        <v>1168</v>
      </c>
      <c r="B80" s="118"/>
      <c r="C80" s="118"/>
      <c r="D80" s="136" t="s">
        <v>376</v>
      </c>
      <c r="E80" s="118"/>
      <c r="F80" s="78">
        <v>53181315.899999999</v>
      </c>
      <c r="G80" s="78">
        <v>66811497.350000001</v>
      </c>
      <c r="H80" s="78">
        <v>7507055.2000000002</v>
      </c>
    </row>
    <row r="81" spans="1:8" ht="47.25" x14ac:dyDescent="0.25">
      <c r="A81" s="136" t="s">
        <v>1169</v>
      </c>
      <c r="B81" s="118"/>
      <c r="C81" s="118"/>
      <c r="D81" s="136" t="s">
        <v>377</v>
      </c>
      <c r="E81" s="118"/>
      <c r="F81" s="78">
        <v>3205443</v>
      </c>
      <c r="G81" s="78">
        <v>0</v>
      </c>
      <c r="H81" s="78">
        <v>0</v>
      </c>
    </row>
    <row r="82" spans="1:8" ht="15.75" hidden="1" customHeight="1" x14ac:dyDescent="0.25">
      <c r="A82" s="136" t="s">
        <v>1153</v>
      </c>
      <c r="B82" s="136" t="s">
        <v>313</v>
      </c>
      <c r="C82" s="136" t="s">
        <v>314</v>
      </c>
      <c r="D82" s="136" t="s">
        <v>377</v>
      </c>
      <c r="E82" s="118"/>
      <c r="F82" s="78">
        <v>1340040</v>
      </c>
      <c r="G82" s="78">
        <v>0</v>
      </c>
      <c r="H82" s="78">
        <v>0</v>
      </c>
    </row>
    <row r="83" spans="1:8" ht="15.75" hidden="1" customHeight="1" x14ac:dyDescent="0.25">
      <c r="A83" s="136" t="s">
        <v>380</v>
      </c>
      <c r="B83" s="136" t="s">
        <v>313</v>
      </c>
      <c r="C83" s="136" t="s">
        <v>314</v>
      </c>
      <c r="D83" s="136" t="s">
        <v>381</v>
      </c>
      <c r="E83" s="118"/>
      <c r="F83" s="78">
        <v>1340040</v>
      </c>
      <c r="G83" s="78">
        <v>0</v>
      </c>
      <c r="H83" s="78">
        <v>0</v>
      </c>
    </row>
    <row r="84" spans="1:8" ht="63" x14ac:dyDescent="0.25">
      <c r="A84" s="136" t="s">
        <v>317</v>
      </c>
      <c r="B84" s="136" t="s">
        <v>313</v>
      </c>
      <c r="C84" s="136" t="s">
        <v>314</v>
      </c>
      <c r="D84" s="136" t="s">
        <v>381</v>
      </c>
      <c r="E84" s="136" t="s">
        <v>318</v>
      </c>
      <c r="F84" s="78">
        <v>1340040</v>
      </c>
      <c r="G84" s="78">
        <v>0</v>
      </c>
      <c r="H84" s="78">
        <v>0</v>
      </c>
    </row>
    <row r="85" spans="1:8" x14ac:dyDescent="0.25">
      <c r="A85" s="136" t="s">
        <v>1158</v>
      </c>
      <c r="B85" s="136" t="s">
        <v>313</v>
      </c>
      <c r="C85" s="136" t="s">
        <v>331</v>
      </c>
      <c r="D85" s="136" t="s">
        <v>377</v>
      </c>
      <c r="E85" s="118"/>
      <c r="F85" s="78">
        <v>1708203</v>
      </c>
      <c r="G85" s="78">
        <v>0</v>
      </c>
      <c r="H85" s="78">
        <v>0</v>
      </c>
    </row>
    <row r="86" spans="1:8" ht="63" x14ac:dyDescent="0.25">
      <c r="A86" s="136" t="s">
        <v>378</v>
      </c>
      <c r="B86" s="136" t="s">
        <v>313</v>
      </c>
      <c r="C86" s="136" t="s">
        <v>331</v>
      </c>
      <c r="D86" s="136" t="s">
        <v>379</v>
      </c>
      <c r="E86" s="118"/>
      <c r="F86" s="78">
        <v>150000</v>
      </c>
      <c r="G86" s="78">
        <v>0</v>
      </c>
      <c r="H86" s="78">
        <v>0</v>
      </c>
    </row>
    <row r="87" spans="1:8" ht="63" x14ac:dyDescent="0.25">
      <c r="A87" s="136" t="s">
        <v>317</v>
      </c>
      <c r="B87" s="136" t="s">
        <v>313</v>
      </c>
      <c r="C87" s="136" t="s">
        <v>331</v>
      </c>
      <c r="D87" s="136" t="s">
        <v>379</v>
      </c>
      <c r="E87" s="136" t="s">
        <v>318</v>
      </c>
      <c r="F87" s="78">
        <v>150000</v>
      </c>
      <c r="G87" s="78">
        <v>0</v>
      </c>
      <c r="H87" s="78">
        <v>0</v>
      </c>
    </row>
    <row r="88" spans="1:8" ht="47.25" x14ac:dyDescent="0.25">
      <c r="A88" s="136" t="s">
        <v>380</v>
      </c>
      <c r="B88" s="136" t="s">
        <v>313</v>
      </c>
      <c r="C88" s="136" t="s">
        <v>331</v>
      </c>
      <c r="D88" s="136" t="s">
        <v>381</v>
      </c>
      <c r="E88" s="118"/>
      <c r="F88" s="78">
        <v>1558203</v>
      </c>
      <c r="G88" s="78">
        <v>0</v>
      </c>
      <c r="H88" s="78">
        <v>0</v>
      </c>
    </row>
    <row r="89" spans="1:8" ht="63" x14ac:dyDescent="0.25">
      <c r="A89" s="136" t="s">
        <v>317</v>
      </c>
      <c r="B89" s="136" t="s">
        <v>313</v>
      </c>
      <c r="C89" s="136" t="s">
        <v>331</v>
      </c>
      <c r="D89" s="136" t="s">
        <v>381</v>
      </c>
      <c r="E89" s="136" t="s">
        <v>318</v>
      </c>
      <c r="F89" s="78">
        <v>1558203</v>
      </c>
      <c r="G89" s="78">
        <v>0</v>
      </c>
      <c r="H89" s="78">
        <v>0</v>
      </c>
    </row>
    <row r="90" spans="1:8" ht="31.5" x14ac:dyDescent="0.25">
      <c r="A90" s="136" t="s">
        <v>1161</v>
      </c>
      <c r="B90" s="136" t="s">
        <v>313</v>
      </c>
      <c r="C90" s="136" t="s">
        <v>343</v>
      </c>
      <c r="D90" s="136" t="s">
        <v>377</v>
      </c>
      <c r="E90" s="118"/>
      <c r="F90" s="78">
        <v>157200</v>
      </c>
      <c r="G90" s="78">
        <v>0</v>
      </c>
      <c r="H90" s="78">
        <v>0</v>
      </c>
    </row>
    <row r="91" spans="1:8" ht="47.25" x14ac:dyDescent="0.25">
      <c r="A91" s="136" t="s">
        <v>380</v>
      </c>
      <c r="B91" s="136" t="s">
        <v>313</v>
      </c>
      <c r="C91" s="136" t="s">
        <v>343</v>
      </c>
      <c r="D91" s="136" t="s">
        <v>381</v>
      </c>
      <c r="E91" s="118"/>
      <c r="F91" s="78">
        <v>157200</v>
      </c>
      <c r="G91" s="78">
        <v>0</v>
      </c>
      <c r="H91" s="78">
        <v>0</v>
      </c>
    </row>
    <row r="92" spans="1:8" ht="63" x14ac:dyDescent="0.25">
      <c r="A92" s="136" t="s">
        <v>317</v>
      </c>
      <c r="B92" s="136" t="s">
        <v>313</v>
      </c>
      <c r="C92" s="136" t="s">
        <v>343</v>
      </c>
      <c r="D92" s="136" t="s">
        <v>381</v>
      </c>
      <c r="E92" s="136" t="s">
        <v>318</v>
      </c>
      <c r="F92" s="78">
        <v>157200</v>
      </c>
      <c r="G92" s="78">
        <v>0</v>
      </c>
      <c r="H92" s="78">
        <v>0</v>
      </c>
    </row>
    <row r="93" spans="1:8" ht="63" x14ac:dyDescent="0.25">
      <c r="A93" s="136" t="s">
        <v>1170</v>
      </c>
      <c r="B93" s="118"/>
      <c r="C93" s="118"/>
      <c r="D93" s="136" t="s">
        <v>382</v>
      </c>
      <c r="E93" s="118"/>
      <c r="F93" s="78">
        <v>1259000</v>
      </c>
      <c r="G93" s="78">
        <v>0</v>
      </c>
      <c r="H93" s="78">
        <v>0</v>
      </c>
    </row>
    <row r="94" spans="1:8" ht="28.5" customHeight="1" x14ac:dyDescent="0.25">
      <c r="A94" s="136" t="s">
        <v>1158</v>
      </c>
      <c r="B94" s="136" t="s">
        <v>313</v>
      </c>
      <c r="C94" s="136" t="s">
        <v>331</v>
      </c>
      <c r="D94" s="136" t="s">
        <v>382</v>
      </c>
      <c r="E94" s="118"/>
      <c r="F94" s="78">
        <v>310000</v>
      </c>
      <c r="G94" s="78">
        <v>0</v>
      </c>
      <c r="H94" s="78">
        <v>0</v>
      </c>
    </row>
    <row r="95" spans="1:8" ht="63" x14ac:dyDescent="0.25">
      <c r="A95" s="136" t="s">
        <v>383</v>
      </c>
      <c r="B95" s="136" t="s">
        <v>313</v>
      </c>
      <c r="C95" s="136" t="s">
        <v>331</v>
      </c>
      <c r="D95" s="136" t="s">
        <v>384</v>
      </c>
      <c r="E95" s="118"/>
      <c r="F95" s="78">
        <v>60000</v>
      </c>
      <c r="G95" s="78">
        <v>0</v>
      </c>
      <c r="H95" s="78">
        <v>0</v>
      </c>
    </row>
    <row r="96" spans="1:8" ht="63" x14ac:dyDescent="0.25">
      <c r="A96" s="136" t="s">
        <v>367</v>
      </c>
      <c r="B96" s="136" t="s">
        <v>313</v>
      </c>
      <c r="C96" s="136" t="s">
        <v>331</v>
      </c>
      <c r="D96" s="136" t="s">
        <v>384</v>
      </c>
      <c r="E96" s="136" t="s">
        <v>368</v>
      </c>
      <c r="F96" s="78">
        <v>60000</v>
      </c>
      <c r="G96" s="78">
        <v>0</v>
      </c>
      <c r="H96" s="78">
        <v>0</v>
      </c>
    </row>
    <row r="97" spans="1:8" ht="63" x14ac:dyDescent="0.25">
      <c r="A97" s="136" t="s">
        <v>385</v>
      </c>
      <c r="B97" s="136" t="s">
        <v>313</v>
      </c>
      <c r="C97" s="136" t="s">
        <v>331</v>
      </c>
      <c r="D97" s="136" t="s">
        <v>386</v>
      </c>
      <c r="E97" s="118"/>
      <c r="F97" s="78">
        <v>250000</v>
      </c>
      <c r="G97" s="78">
        <v>0</v>
      </c>
      <c r="H97" s="78">
        <v>0</v>
      </c>
    </row>
    <row r="98" spans="1:8" ht="63" x14ac:dyDescent="0.25">
      <c r="A98" s="136" t="s">
        <v>317</v>
      </c>
      <c r="B98" s="136" t="s">
        <v>313</v>
      </c>
      <c r="C98" s="136" t="s">
        <v>331</v>
      </c>
      <c r="D98" s="136" t="s">
        <v>386</v>
      </c>
      <c r="E98" s="136" t="s">
        <v>318</v>
      </c>
      <c r="F98" s="78">
        <v>250000</v>
      </c>
      <c r="G98" s="78">
        <v>0</v>
      </c>
      <c r="H98" s="78">
        <v>0</v>
      </c>
    </row>
    <row r="99" spans="1:8" ht="31.5" x14ac:dyDescent="0.25">
      <c r="A99" s="136" t="s">
        <v>1161</v>
      </c>
      <c r="B99" s="136" t="s">
        <v>313</v>
      </c>
      <c r="C99" s="136" t="s">
        <v>343</v>
      </c>
      <c r="D99" s="136" t="s">
        <v>382</v>
      </c>
      <c r="E99" s="118"/>
      <c r="F99" s="78">
        <v>949000</v>
      </c>
      <c r="G99" s="78">
        <v>0</v>
      </c>
      <c r="H99" s="78">
        <v>0</v>
      </c>
    </row>
    <row r="100" spans="1:8" ht="47.25" x14ac:dyDescent="0.25">
      <c r="A100" s="136" t="s">
        <v>387</v>
      </c>
      <c r="B100" s="136" t="s">
        <v>313</v>
      </c>
      <c r="C100" s="136" t="s">
        <v>343</v>
      </c>
      <c r="D100" s="136" t="s">
        <v>388</v>
      </c>
      <c r="E100" s="118"/>
      <c r="F100" s="78">
        <v>200000</v>
      </c>
      <c r="G100" s="78">
        <v>0</v>
      </c>
      <c r="H100" s="78">
        <v>0</v>
      </c>
    </row>
    <row r="101" spans="1:8" ht="63" x14ac:dyDescent="0.25">
      <c r="A101" s="136" t="s">
        <v>317</v>
      </c>
      <c r="B101" s="136" t="s">
        <v>313</v>
      </c>
      <c r="C101" s="136" t="s">
        <v>343</v>
      </c>
      <c r="D101" s="136" t="s">
        <v>388</v>
      </c>
      <c r="E101" s="136" t="s">
        <v>318</v>
      </c>
      <c r="F101" s="78">
        <v>200000</v>
      </c>
      <c r="G101" s="78">
        <v>0</v>
      </c>
      <c r="H101" s="78">
        <v>0</v>
      </c>
    </row>
    <row r="102" spans="1:8" ht="78.75" x14ac:dyDescent="0.25">
      <c r="A102" s="136" t="s">
        <v>389</v>
      </c>
      <c r="B102" s="136" t="s">
        <v>313</v>
      </c>
      <c r="C102" s="136" t="s">
        <v>343</v>
      </c>
      <c r="D102" s="136" t="s">
        <v>1012</v>
      </c>
      <c r="E102" s="118"/>
      <c r="F102" s="78">
        <v>689000</v>
      </c>
      <c r="G102" s="78">
        <v>0</v>
      </c>
      <c r="H102" s="78">
        <v>0</v>
      </c>
    </row>
    <row r="103" spans="1:8" ht="63" x14ac:dyDescent="0.25">
      <c r="A103" s="136" t="s">
        <v>317</v>
      </c>
      <c r="B103" s="136" t="s">
        <v>313</v>
      </c>
      <c r="C103" s="136" t="s">
        <v>343</v>
      </c>
      <c r="D103" s="136" t="s">
        <v>1012</v>
      </c>
      <c r="E103" s="136" t="s">
        <v>318</v>
      </c>
      <c r="F103" s="78">
        <v>689000</v>
      </c>
      <c r="G103" s="78">
        <v>0</v>
      </c>
      <c r="H103" s="78">
        <v>0</v>
      </c>
    </row>
    <row r="104" spans="1:8" ht="31.5" x14ac:dyDescent="0.25">
      <c r="A104" s="136" t="s">
        <v>390</v>
      </c>
      <c r="B104" s="136" t="s">
        <v>313</v>
      </c>
      <c r="C104" s="136" t="s">
        <v>343</v>
      </c>
      <c r="D104" s="136" t="s">
        <v>391</v>
      </c>
      <c r="E104" s="118"/>
      <c r="F104" s="78">
        <v>60000</v>
      </c>
      <c r="G104" s="78">
        <v>0</v>
      </c>
      <c r="H104" s="78">
        <v>0</v>
      </c>
    </row>
    <row r="105" spans="1:8" ht="63" x14ac:dyDescent="0.25">
      <c r="A105" s="136" t="s">
        <v>317</v>
      </c>
      <c r="B105" s="136" t="s">
        <v>313</v>
      </c>
      <c r="C105" s="136" t="s">
        <v>343</v>
      </c>
      <c r="D105" s="136" t="s">
        <v>391</v>
      </c>
      <c r="E105" s="136" t="s">
        <v>318</v>
      </c>
      <c r="F105" s="78">
        <v>60000</v>
      </c>
      <c r="G105" s="78">
        <v>0</v>
      </c>
      <c r="H105" s="78">
        <v>0</v>
      </c>
    </row>
    <row r="106" spans="1:8" ht="78.75" x14ac:dyDescent="0.25">
      <c r="A106" s="136" t="s">
        <v>1171</v>
      </c>
      <c r="B106" s="118"/>
      <c r="C106" s="118"/>
      <c r="D106" s="136" t="s">
        <v>392</v>
      </c>
      <c r="E106" s="118"/>
      <c r="F106" s="78">
        <v>48716872.899999999</v>
      </c>
      <c r="G106" s="78">
        <v>45700509.909999996</v>
      </c>
      <c r="H106" s="78">
        <v>7507055.2000000002</v>
      </c>
    </row>
    <row r="107" spans="1:8" x14ac:dyDescent="0.25">
      <c r="A107" s="136" t="s">
        <v>1158</v>
      </c>
      <c r="B107" s="136" t="s">
        <v>313</v>
      </c>
      <c r="C107" s="136" t="s">
        <v>331</v>
      </c>
      <c r="D107" s="136" t="s">
        <v>392</v>
      </c>
      <c r="E107" s="118"/>
      <c r="F107" s="78">
        <v>41346888.82</v>
      </c>
      <c r="G107" s="78">
        <v>41068230.869999997</v>
      </c>
      <c r="H107" s="78">
        <v>2874776.16</v>
      </c>
    </row>
    <row r="108" spans="1:8" ht="94.5" x14ac:dyDescent="0.25">
      <c r="A108" s="136" t="s">
        <v>393</v>
      </c>
      <c r="B108" s="136" t="s">
        <v>313</v>
      </c>
      <c r="C108" s="136" t="s">
        <v>331</v>
      </c>
      <c r="D108" s="136" t="s">
        <v>394</v>
      </c>
      <c r="E108" s="118"/>
      <c r="F108" s="78">
        <v>1400640.8</v>
      </c>
      <c r="G108" s="78">
        <v>0</v>
      </c>
      <c r="H108" s="78">
        <v>0</v>
      </c>
    </row>
    <row r="109" spans="1:8" ht="63" x14ac:dyDescent="0.25">
      <c r="A109" s="136" t="s">
        <v>317</v>
      </c>
      <c r="B109" s="136" t="s">
        <v>313</v>
      </c>
      <c r="C109" s="136" t="s">
        <v>331</v>
      </c>
      <c r="D109" s="136" t="s">
        <v>394</v>
      </c>
      <c r="E109" s="136" t="s">
        <v>318</v>
      </c>
      <c r="F109" s="78">
        <v>1400640.8</v>
      </c>
      <c r="G109" s="78">
        <v>0</v>
      </c>
      <c r="H109" s="78">
        <v>0</v>
      </c>
    </row>
    <row r="110" spans="1:8" ht="220.5" x14ac:dyDescent="0.25">
      <c r="A110" s="136" t="s">
        <v>1013</v>
      </c>
      <c r="B110" s="136" t="s">
        <v>313</v>
      </c>
      <c r="C110" s="136" t="s">
        <v>331</v>
      </c>
      <c r="D110" s="136" t="s">
        <v>395</v>
      </c>
      <c r="E110" s="118"/>
      <c r="F110" s="78">
        <v>39946248.020000003</v>
      </c>
      <c r="G110" s="78">
        <v>41068230.869999997</v>
      </c>
      <c r="H110" s="78">
        <v>2874776.16</v>
      </c>
    </row>
    <row r="111" spans="1:8" ht="63" x14ac:dyDescent="0.25">
      <c r="A111" s="136" t="s">
        <v>317</v>
      </c>
      <c r="B111" s="136" t="s">
        <v>313</v>
      </c>
      <c r="C111" s="136" t="s">
        <v>331</v>
      </c>
      <c r="D111" s="136" t="s">
        <v>395</v>
      </c>
      <c r="E111" s="136" t="s">
        <v>318</v>
      </c>
      <c r="F111" s="78">
        <v>39946248.020000003</v>
      </c>
      <c r="G111" s="78">
        <v>41068230.869999997</v>
      </c>
      <c r="H111" s="78">
        <v>2874776.16</v>
      </c>
    </row>
    <row r="112" spans="1:8" x14ac:dyDescent="0.25">
      <c r="A112" s="136" t="s">
        <v>1172</v>
      </c>
      <c r="B112" s="136" t="s">
        <v>396</v>
      </c>
      <c r="C112" s="136" t="s">
        <v>397</v>
      </c>
      <c r="D112" s="136" t="s">
        <v>392</v>
      </c>
      <c r="E112" s="118"/>
      <c r="F112" s="78">
        <v>7369984.0800000001</v>
      </c>
      <c r="G112" s="78">
        <v>4632279.04</v>
      </c>
      <c r="H112" s="78">
        <v>4632279.04</v>
      </c>
    </row>
    <row r="113" spans="1:8" ht="173.25" x14ac:dyDescent="0.25">
      <c r="A113" s="136" t="s">
        <v>398</v>
      </c>
      <c r="B113" s="136" t="s">
        <v>396</v>
      </c>
      <c r="C113" s="136" t="s">
        <v>397</v>
      </c>
      <c r="D113" s="136" t="s">
        <v>399</v>
      </c>
      <c r="E113" s="118"/>
      <c r="F113" s="78">
        <v>7369984.0800000001</v>
      </c>
      <c r="G113" s="78">
        <v>4632279.04</v>
      </c>
      <c r="H113" s="78">
        <v>4632279.04</v>
      </c>
    </row>
    <row r="114" spans="1:8" ht="63" x14ac:dyDescent="0.25">
      <c r="A114" s="136" t="s">
        <v>367</v>
      </c>
      <c r="B114" s="136" t="s">
        <v>396</v>
      </c>
      <c r="C114" s="136" t="s">
        <v>397</v>
      </c>
      <c r="D114" s="136" t="s">
        <v>399</v>
      </c>
      <c r="E114" s="136" t="s">
        <v>368</v>
      </c>
      <c r="F114" s="78">
        <v>7369984.0800000001</v>
      </c>
      <c r="G114" s="78">
        <v>4632279.04</v>
      </c>
      <c r="H114" s="78">
        <v>4632279.04</v>
      </c>
    </row>
    <row r="115" spans="1:8" ht="31.5" x14ac:dyDescent="0.25">
      <c r="A115" s="136" t="s">
        <v>1173</v>
      </c>
      <c r="B115" s="118"/>
      <c r="C115" s="118"/>
      <c r="D115" s="136" t="s">
        <v>969</v>
      </c>
      <c r="E115" s="118"/>
      <c r="F115" s="78">
        <v>0</v>
      </c>
      <c r="G115" s="78">
        <v>21110987.440000001</v>
      </c>
      <c r="H115" s="78">
        <v>0</v>
      </c>
    </row>
    <row r="116" spans="1:8" x14ac:dyDescent="0.25">
      <c r="A116" s="136" t="s">
        <v>1158</v>
      </c>
      <c r="B116" s="136" t="s">
        <v>313</v>
      </c>
      <c r="C116" s="136" t="s">
        <v>331</v>
      </c>
      <c r="D116" s="136" t="s">
        <v>969</v>
      </c>
      <c r="E116" s="118"/>
      <c r="F116" s="78">
        <v>0</v>
      </c>
      <c r="G116" s="78">
        <v>21110987.440000001</v>
      </c>
      <c r="H116" s="78">
        <v>0</v>
      </c>
    </row>
    <row r="117" spans="1:8" ht="31.5" x14ac:dyDescent="0.25">
      <c r="A117" s="136" t="s">
        <v>981</v>
      </c>
      <c r="B117" s="136" t="s">
        <v>313</v>
      </c>
      <c r="C117" s="136" t="s">
        <v>331</v>
      </c>
      <c r="D117" s="136" t="s">
        <v>971</v>
      </c>
      <c r="E117" s="118"/>
      <c r="F117" s="78">
        <v>0</v>
      </c>
      <c r="G117" s="78">
        <v>21110987.440000001</v>
      </c>
      <c r="H117" s="78">
        <v>0</v>
      </c>
    </row>
    <row r="118" spans="1:8" ht="63" x14ac:dyDescent="0.25">
      <c r="A118" s="136" t="s">
        <v>317</v>
      </c>
      <c r="B118" s="136" t="s">
        <v>313</v>
      </c>
      <c r="C118" s="136" t="s">
        <v>331</v>
      </c>
      <c r="D118" s="136" t="s">
        <v>971</v>
      </c>
      <c r="E118" s="136" t="s">
        <v>318</v>
      </c>
      <c r="F118" s="78">
        <v>0</v>
      </c>
      <c r="G118" s="78">
        <v>21110987.440000001</v>
      </c>
      <c r="H118" s="78">
        <v>0</v>
      </c>
    </row>
    <row r="119" spans="1:8" ht="63" x14ac:dyDescent="0.25">
      <c r="A119" s="136" t="s">
        <v>1174</v>
      </c>
      <c r="B119" s="118"/>
      <c r="C119" s="118"/>
      <c r="D119" s="136" t="s">
        <v>402</v>
      </c>
      <c r="E119" s="118"/>
      <c r="F119" s="78">
        <v>83398290.719999999</v>
      </c>
      <c r="G119" s="78">
        <v>35902837.390000001</v>
      </c>
      <c r="H119" s="78">
        <v>34916967.869999997</v>
      </c>
    </row>
    <row r="120" spans="1:8" x14ac:dyDescent="0.25">
      <c r="A120" s="136" t="s">
        <v>1175</v>
      </c>
      <c r="B120" s="118"/>
      <c r="C120" s="118"/>
      <c r="D120" s="136" t="s">
        <v>403</v>
      </c>
      <c r="E120" s="118"/>
      <c r="F120" s="78">
        <v>38461682.990000002</v>
      </c>
      <c r="G120" s="78">
        <v>15533351.02</v>
      </c>
      <c r="H120" s="78">
        <v>15063142.439999999</v>
      </c>
    </row>
    <row r="121" spans="1:8" ht="47.25" x14ac:dyDescent="0.25">
      <c r="A121" s="136" t="s">
        <v>1176</v>
      </c>
      <c r="B121" s="118"/>
      <c r="C121" s="118"/>
      <c r="D121" s="136" t="s">
        <v>404</v>
      </c>
      <c r="E121" s="118"/>
      <c r="F121" s="78">
        <v>32371630.170000002</v>
      </c>
      <c r="G121" s="78">
        <v>13176722.16</v>
      </c>
      <c r="H121" s="78">
        <v>12777045.75</v>
      </c>
    </row>
    <row r="122" spans="1:8" x14ac:dyDescent="0.25">
      <c r="A122" s="136" t="s">
        <v>1177</v>
      </c>
      <c r="B122" s="136" t="s">
        <v>405</v>
      </c>
      <c r="C122" s="136" t="s">
        <v>314</v>
      </c>
      <c r="D122" s="136" t="s">
        <v>404</v>
      </c>
      <c r="E122" s="118"/>
      <c r="F122" s="78">
        <v>32371630.170000002</v>
      </c>
      <c r="G122" s="78">
        <v>13176722.16</v>
      </c>
      <c r="H122" s="78">
        <v>12777045.75</v>
      </c>
    </row>
    <row r="123" spans="1:8" ht="47.25" x14ac:dyDescent="0.25">
      <c r="A123" s="136" t="s">
        <v>315</v>
      </c>
      <c r="B123" s="136" t="s">
        <v>405</v>
      </c>
      <c r="C123" s="136" t="s">
        <v>314</v>
      </c>
      <c r="D123" s="136" t="s">
        <v>406</v>
      </c>
      <c r="E123" s="118"/>
      <c r="F123" s="78">
        <v>2622243.16</v>
      </c>
      <c r="G123" s="78">
        <v>2622243.16</v>
      </c>
      <c r="H123" s="78">
        <v>2622243.16</v>
      </c>
    </row>
    <row r="124" spans="1:8" ht="63" x14ac:dyDescent="0.25">
      <c r="A124" s="136" t="s">
        <v>317</v>
      </c>
      <c r="B124" s="136" t="s">
        <v>405</v>
      </c>
      <c r="C124" s="136" t="s">
        <v>314</v>
      </c>
      <c r="D124" s="136" t="s">
        <v>406</v>
      </c>
      <c r="E124" s="136" t="s">
        <v>318</v>
      </c>
      <c r="F124" s="78">
        <v>2622243.16</v>
      </c>
      <c r="G124" s="78">
        <v>2622243.16</v>
      </c>
      <c r="H124" s="78">
        <v>2622243.16</v>
      </c>
    </row>
    <row r="125" spans="1:8" ht="78.75" x14ac:dyDescent="0.25">
      <c r="A125" s="136" t="s">
        <v>407</v>
      </c>
      <c r="B125" s="136" t="s">
        <v>405</v>
      </c>
      <c r="C125" s="136" t="s">
        <v>314</v>
      </c>
      <c r="D125" s="136" t="s">
        <v>408</v>
      </c>
      <c r="E125" s="118"/>
      <c r="F125" s="78">
        <v>600373.81000000006</v>
      </c>
      <c r="G125" s="78">
        <v>600373.81000000006</v>
      </c>
      <c r="H125" s="78">
        <v>600373.81000000006</v>
      </c>
    </row>
    <row r="126" spans="1:8" ht="63" x14ac:dyDescent="0.25">
      <c r="A126" s="136" t="s">
        <v>317</v>
      </c>
      <c r="B126" s="136" t="s">
        <v>405</v>
      </c>
      <c r="C126" s="136" t="s">
        <v>314</v>
      </c>
      <c r="D126" s="136" t="s">
        <v>408</v>
      </c>
      <c r="E126" s="136" t="s">
        <v>318</v>
      </c>
      <c r="F126" s="78">
        <v>600373.81000000006</v>
      </c>
      <c r="G126" s="78">
        <v>600373.81000000006</v>
      </c>
      <c r="H126" s="78">
        <v>600373.81000000006</v>
      </c>
    </row>
    <row r="127" spans="1:8" ht="63" x14ac:dyDescent="0.25">
      <c r="A127" s="136" t="s">
        <v>409</v>
      </c>
      <c r="B127" s="136" t="s">
        <v>405</v>
      </c>
      <c r="C127" s="136" t="s">
        <v>314</v>
      </c>
      <c r="D127" s="136" t="s">
        <v>410</v>
      </c>
      <c r="E127" s="118"/>
      <c r="F127" s="78">
        <v>438135.84</v>
      </c>
      <c r="G127" s="78">
        <v>438135.84</v>
      </c>
      <c r="H127" s="78">
        <v>438135.84</v>
      </c>
    </row>
    <row r="128" spans="1:8" ht="63" x14ac:dyDescent="0.25">
      <c r="A128" s="136" t="s">
        <v>317</v>
      </c>
      <c r="B128" s="136" t="s">
        <v>405</v>
      </c>
      <c r="C128" s="136" t="s">
        <v>314</v>
      </c>
      <c r="D128" s="136" t="s">
        <v>410</v>
      </c>
      <c r="E128" s="136" t="s">
        <v>318</v>
      </c>
      <c r="F128" s="78">
        <v>438135.84</v>
      </c>
      <c r="G128" s="78">
        <v>438135.84</v>
      </c>
      <c r="H128" s="78">
        <v>438135.84</v>
      </c>
    </row>
    <row r="129" spans="1:8" ht="31.5" x14ac:dyDescent="0.25">
      <c r="A129" s="136" t="s">
        <v>982</v>
      </c>
      <c r="B129" s="136" t="s">
        <v>405</v>
      </c>
      <c r="C129" s="136" t="s">
        <v>314</v>
      </c>
      <c r="D129" s="136" t="s">
        <v>962</v>
      </c>
      <c r="E129" s="118"/>
      <c r="F129" s="78">
        <v>1138800</v>
      </c>
      <c r="G129" s="78">
        <v>1138800</v>
      </c>
      <c r="H129" s="78">
        <v>1138800</v>
      </c>
    </row>
    <row r="130" spans="1:8" ht="63" x14ac:dyDescent="0.25">
      <c r="A130" s="136" t="s">
        <v>317</v>
      </c>
      <c r="B130" s="136" t="s">
        <v>405</v>
      </c>
      <c r="C130" s="136" t="s">
        <v>314</v>
      </c>
      <c r="D130" s="136" t="s">
        <v>962</v>
      </c>
      <c r="E130" s="136" t="s">
        <v>318</v>
      </c>
      <c r="F130" s="78">
        <v>1138800</v>
      </c>
      <c r="G130" s="78">
        <v>1138800</v>
      </c>
      <c r="H130" s="78">
        <v>1138800</v>
      </c>
    </row>
    <row r="131" spans="1:8" ht="47.25" x14ac:dyDescent="0.25">
      <c r="A131" s="136" t="s">
        <v>1154</v>
      </c>
      <c r="B131" s="136" t="s">
        <v>405</v>
      </c>
      <c r="C131" s="136" t="s">
        <v>314</v>
      </c>
      <c r="D131" s="136" t="s">
        <v>1178</v>
      </c>
      <c r="E131" s="118"/>
      <c r="F131" s="78">
        <v>17140723.68</v>
      </c>
      <c r="G131" s="78">
        <v>8377169.3499999996</v>
      </c>
      <c r="H131" s="78">
        <v>7977492.9400000004</v>
      </c>
    </row>
    <row r="132" spans="1:8" ht="63" x14ac:dyDescent="0.25">
      <c r="A132" s="136" t="s">
        <v>317</v>
      </c>
      <c r="B132" s="136" t="s">
        <v>405</v>
      </c>
      <c r="C132" s="136" t="s">
        <v>314</v>
      </c>
      <c r="D132" s="136" t="s">
        <v>1178</v>
      </c>
      <c r="E132" s="136" t="s">
        <v>318</v>
      </c>
      <c r="F132" s="78">
        <v>17140723.68</v>
      </c>
      <c r="G132" s="78">
        <v>8377169.3499999996</v>
      </c>
      <c r="H132" s="78">
        <v>7977492.9400000004</v>
      </c>
    </row>
    <row r="133" spans="1:8" ht="94.5" x14ac:dyDescent="0.25">
      <c r="A133" s="136" t="s">
        <v>411</v>
      </c>
      <c r="B133" s="136" t="s">
        <v>405</v>
      </c>
      <c r="C133" s="136" t="s">
        <v>314</v>
      </c>
      <c r="D133" s="136" t="s">
        <v>412</v>
      </c>
      <c r="E133" s="118"/>
      <c r="F133" s="78">
        <v>10431353.68</v>
      </c>
      <c r="G133" s="78">
        <v>0</v>
      </c>
      <c r="H133" s="78">
        <v>0</v>
      </c>
    </row>
    <row r="134" spans="1:8" ht="63" x14ac:dyDescent="0.25">
      <c r="A134" s="136" t="s">
        <v>317</v>
      </c>
      <c r="B134" s="136" t="s">
        <v>405</v>
      </c>
      <c r="C134" s="136" t="s">
        <v>314</v>
      </c>
      <c r="D134" s="136" t="s">
        <v>412</v>
      </c>
      <c r="E134" s="136" t="s">
        <v>318</v>
      </c>
      <c r="F134" s="78">
        <v>10431353.68</v>
      </c>
      <c r="G134" s="78">
        <v>0</v>
      </c>
      <c r="H134" s="78">
        <v>0</v>
      </c>
    </row>
    <row r="135" spans="1:8" ht="47.25" x14ac:dyDescent="0.25">
      <c r="A135" s="136" t="s">
        <v>1179</v>
      </c>
      <c r="B135" s="118"/>
      <c r="C135" s="118"/>
      <c r="D135" s="136" t="s">
        <v>413</v>
      </c>
      <c r="E135" s="118"/>
      <c r="F135" s="78">
        <v>6090052.8200000003</v>
      </c>
      <c r="G135" s="78">
        <v>2356628.86</v>
      </c>
      <c r="H135" s="78">
        <v>2286096.69</v>
      </c>
    </row>
    <row r="136" spans="1:8" ht="31.5" x14ac:dyDescent="0.25">
      <c r="A136" s="136" t="s">
        <v>1180</v>
      </c>
      <c r="B136" s="136" t="s">
        <v>314</v>
      </c>
      <c r="C136" s="136" t="s">
        <v>414</v>
      </c>
      <c r="D136" s="136" t="s">
        <v>413</v>
      </c>
      <c r="E136" s="118"/>
      <c r="F136" s="78">
        <v>6090052.8200000003</v>
      </c>
      <c r="G136" s="78">
        <v>2356628.86</v>
      </c>
      <c r="H136" s="78">
        <v>2286096.69</v>
      </c>
    </row>
    <row r="137" spans="1:8" ht="47.25" x14ac:dyDescent="0.25">
      <c r="A137" s="136" t="s">
        <v>315</v>
      </c>
      <c r="B137" s="136" t="s">
        <v>314</v>
      </c>
      <c r="C137" s="136" t="s">
        <v>414</v>
      </c>
      <c r="D137" s="136" t="s">
        <v>415</v>
      </c>
      <c r="E137" s="118"/>
      <c r="F137" s="78">
        <v>878283.07</v>
      </c>
      <c r="G137" s="78">
        <v>878283.07</v>
      </c>
      <c r="H137" s="78">
        <v>878283.07</v>
      </c>
    </row>
    <row r="138" spans="1:8" ht="63" x14ac:dyDescent="0.25">
      <c r="A138" s="136" t="s">
        <v>317</v>
      </c>
      <c r="B138" s="136" t="s">
        <v>314</v>
      </c>
      <c r="C138" s="136" t="s">
        <v>414</v>
      </c>
      <c r="D138" s="136" t="s">
        <v>415</v>
      </c>
      <c r="E138" s="136" t="s">
        <v>318</v>
      </c>
      <c r="F138" s="78">
        <v>878283.07</v>
      </c>
      <c r="G138" s="78">
        <v>878283.07</v>
      </c>
      <c r="H138" s="78">
        <v>878283.07</v>
      </c>
    </row>
    <row r="139" spans="1:8" ht="47.25" x14ac:dyDescent="0.25">
      <c r="A139" s="136" t="s">
        <v>1154</v>
      </c>
      <c r="B139" s="136" t="s">
        <v>314</v>
      </c>
      <c r="C139" s="136" t="s">
        <v>414</v>
      </c>
      <c r="D139" s="136" t="s">
        <v>1181</v>
      </c>
      <c r="E139" s="118"/>
      <c r="F139" s="78">
        <v>3024878.17</v>
      </c>
      <c r="G139" s="78">
        <v>1478345.79</v>
      </c>
      <c r="H139" s="78">
        <v>1407813.62</v>
      </c>
    </row>
    <row r="140" spans="1:8" ht="63" x14ac:dyDescent="0.25">
      <c r="A140" s="136" t="s">
        <v>317</v>
      </c>
      <c r="B140" s="136" t="s">
        <v>314</v>
      </c>
      <c r="C140" s="136" t="s">
        <v>414</v>
      </c>
      <c r="D140" s="136" t="s">
        <v>1181</v>
      </c>
      <c r="E140" s="136" t="s">
        <v>318</v>
      </c>
      <c r="F140" s="78">
        <v>3024878.17</v>
      </c>
      <c r="G140" s="78">
        <v>1478345.79</v>
      </c>
      <c r="H140" s="78">
        <v>1407813.62</v>
      </c>
    </row>
    <row r="141" spans="1:8" ht="94.5" x14ac:dyDescent="0.25">
      <c r="A141" s="136" t="s">
        <v>411</v>
      </c>
      <c r="B141" s="136" t="s">
        <v>314</v>
      </c>
      <c r="C141" s="136" t="s">
        <v>414</v>
      </c>
      <c r="D141" s="136" t="s">
        <v>416</v>
      </c>
      <c r="E141" s="118"/>
      <c r="F141" s="78">
        <v>2186891.58</v>
      </c>
      <c r="G141" s="78">
        <v>0</v>
      </c>
      <c r="H141" s="78">
        <v>0</v>
      </c>
    </row>
    <row r="142" spans="1:8" ht="63" x14ac:dyDescent="0.25">
      <c r="A142" s="136" t="s">
        <v>317</v>
      </c>
      <c r="B142" s="136" t="s">
        <v>314</v>
      </c>
      <c r="C142" s="136" t="s">
        <v>414</v>
      </c>
      <c r="D142" s="136" t="s">
        <v>416</v>
      </c>
      <c r="E142" s="136" t="s">
        <v>318</v>
      </c>
      <c r="F142" s="78">
        <v>2186891.58</v>
      </c>
      <c r="G142" s="78">
        <v>0</v>
      </c>
      <c r="H142" s="78">
        <v>0</v>
      </c>
    </row>
    <row r="143" spans="1:8" ht="31.5" x14ac:dyDescent="0.25">
      <c r="A143" s="136" t="s">
        <v>1182</v>
      </c>
      <c r="B143" s="118"/>
      <c r="C143" s="118"/>
      <c r="D143" s="136" t="s">
        <v>417</v>
      </c>
      <c r="E143" s="118"/>
      <c r="F143" s="78">
        <v>39886813.420000002</v>
      </c>
      <c r="G143" s="78">
        <v>15369692.060000001</v>
      </c>
      <c r="H143" s="78">
        <v>14854031.119999999</v>
      </c>
    </row>
    <row r="144" spans="1:8" ht="63" x14ac:dyDescent="0.25">
      <c r="A144" s="136" t="s">
        <v>1183</v>
      </c>
      <c r="B144" s="118"/>
      <c r="C144" s="118"/>
      <c r="D144" s="136" t="s">
        <v>418</v>
      </c>
      <c r="E144" s="118"/>
      <c r="F144" s="78">
        <v>39886813.420000002</v>
      </c>
      <c r="G144" s="78">
        <v>15369692.060000001</v>
      </c>
      <c r="H144" s="78">
        <v>14854031.119999999</v>
      </c>
    </row>
    <row r="145" spans="1:8" x14ac:dyDescent="0.25">
      <c r="A145" s="136" t="s">
        <v>1177</v>
      </c>
      <c r="B145" s="136" t="s">
        <v>405</v>
      </c>
      <c r="C145" s="136" t="s">
        <v>314</v>
      </c>
      <c r="D145" s="136" t="s">
        <v>418</v>
      </c>
      <c r="E145" s="118"/>
      <c r="F145" s="78">
        <v>39886813.420000002</v>
      </c>
      <c r="G145" s="78">
        <v>15369692.060000001</v>
      </c>
      <c r="H145" s="78">
        <v>14854031.119999999</v>
      </c>
    </row>
    <row r="146" spans="1:8" ht="47.25" x14ac:dyDescent="0.25">
      <c r="A146" s="136" t="s">
        <v>315</v>
      </c>
      <c r="B146" s="136" t="s">
        <v>405</v>
      </c>
      <c r="C146" s="136" t="s">
        <v>314</v>
      </c>
      <c r="D146" s="136" t="s">
        <v>419</v>
      </c>
      <c r="E146" s="118"/>
      <c r="F146" s="78">
        <v>2149979.7599999998</v>
      </c>
      <c r="G146" s="78">
        <v>2149979.7599999998</v>
      </c>
      <c r="H146" s="78">
        <v>2149979.7599999998</v>
      </c>
    </row>
    <row r="147" spans="1:8" ht="63" x14ac:dyDescent="0.25">
      <c r="A147" s="136" t="s">
        <v>317</v>
      </c>
      <c r="B147" s="136" t="s">
        <v>405</v>
      </c>
      <c r="C147" s="136" t="s">
        <v>314</v>
      </c>
      <c r="D147" s="136" t="s">
        <v>419</v>
      </c>
      <c r="E147" s="136" t="s">
        <v>318</v>
      </c>
      <c r="F147" s="78">
        <v>2149979.7599999998</v>
      </c>
      <c r="G147" s="78">
        <v>2149979.7599999998</v>
      </c>
      <c r="H147" s="78">
        <v>2149979.7599999998</v>
      </c>
    </row>
    <row r="148" spans="1:8" ht="110.25" x14ac:dyDescent="0.25">
      <c r="A148" s="136" t="s">
        <v>420</v>
      </c>
      <c r="B148" s="136" t="s">
        <v>405</v>
      </c>
      <c r="C148" s="136" t="s">
        <v>314</v>
      </c>
      <c r="D148" s="136" t="s">
        <v>421</v>
      </c>
      <c r="E148" s="118"/>
      <c r="F148" s="78">
        <v>133921.24</v>
      </c>
      <c r="G148" s="78">
        <v>133921.24</v>
      </c>
      <c r="H148" s="78">
        <v>133921.24</v>
      </c>
    </row>
    <row r="149" spans="1:8" ht="63" x14ac:dyDescent="0.25">
      <c r="A149" s="136" t="s">
        <v>317</v>
      </c>
      <c r="B149" s="136" t="s">
        <v>405</v>
      </c>
      <c r="C149" s="136" t="s">
        <v>314</v>
      </c>
      <c r="D149" s="136" t="s">
        <v>421</v>
      </c>
      <c r="E149" s="136" t="s">
        <v>318</v>
      </c>
      <c r="F149" s="78">
        <v>133921.24</v>
      </c>
      <c r="G149" s="78">
        <v>133921.24</v>
      </c>
      <c r="H149" s="78">
        <v>133921.24</v>
      </c>
    </row>
    <row r="150" spans="1:8" ht="31.5" x14ac:dyDescent="0.25">
      <c r="A150" s="136" t="s">
        <v>422</v>
      </c>
      <c r="B150" s="136" t="s">
        <v>405</v>
      </c>
      <c r="C150" s="136" t="s">
        <v>314</v>
      </c>
      <c r="D150" s="136" t="s">
        <v>423</v>
      </c>
      <c r="E150" s="118"/>
      <c r="F150" s="78">
        <v>548200</v>
      </c>
      <c r="G150" s="78">
        <v>0</v>
      </c>
      <c r="H150" s="78">
        <v>0</v>
      </c>
    </row>
    <row r="151" spans="1:8" ht="63" x14ac:dyDescent="0.25">
      <c r="A151" s="136" t="s">
        <v>367</v>
      </c>
      <c r="B151" s="136" t="s">
        <v>405</v>
      </c>
      <c r="C151" s="136" t="s">
        <v>314</v>
      </c>
      <c r="D151" s="136" t="s">
        <v>423</v>
      </c>
      <c r="E151" s="136" t="s">
        <v>368</v>
      </c>
      <c r="F151" s="78">
        <v>548200</v>
      </c>
      <c r="G151" s="78">
        <v>0</v>
      </c>
      <c r="H151" s="78">
        <v>0</v>
      </c>
    </row>
    <row r="152" spans="1:8" ht="31.5" x14ac:dyDescent="0.25">
      <c r="A152" s="136" t="s">
        <v>982</v>
      </c>
      <c r="B152" s="136" t="s">
        <v>405</v>
      </c>
      <c r="C152" s="136" t="s">
        <v>314</v>
      </c>
      <c r="D152" s="136" t="s">
        <v>1099</v>
      </c>
      <c r="E152" s="118"/>
      <c r="F152" s="78">
        <v>2277600</v>
      </c>
      <c r="G152" s="78">
        <v>2277600</v>
      </c>
      <c r="H152" s="78">
        <v>2277600</v>
      </c>
    </row>
    <row r="153" spans="1:8" ht="63" x14ac:dyDescent="0.25">
      <c r="A153" s="136" t="s">
        <v>317</v>
      </c>
      <c r="B153" s="136" t="s">
        <v>405</v>
      </c>
      <c r="C153" s="136" t="s">
        <v>314</v>
      </c>
      <c r="D153" s="136" t="s">
        <v>1099</v>
      </c>
      <c r="E153" s="136" t="s">
        <v>318</v>
      </c>
      <c r="F153" s="78">
        <v>2277600</v>
      </c>
      <c r="G153" s="78">
        <v>2277600</v>
      </c>
      <c r="H153" s="78">
        <v>2277600</v>
      </c>
    </row>
    <row r="154" spans="1:8" ht="47.25" x14ac:dyDescent="0.25">
      <c r="A154" s="136" t="s">
        <v>1154</v>
      </c>
      <c r="B154" s="136" t="s">
        <v>405</v>
      </c>
      <c r="C154" s="136" t="s">
        <v>314</v>
      </c>
      <c r="D154" s="136" t="s">
        <v>1184</v>
      </c>
      <c r="E154" s="118"/>
      <c r="F154" s="78">
        <v>22114894.510000002</v>
      </c>
      <c r="G154" s="78">
        <v>10808191.060000001</v>
      </c>
      <c r="H154" s="78">
        <v>10292530.119999999</v>
      </c>
    </row>
    <row r="155" spans="1:8" ht="63" x14ac:dyDescent="0.25">
      <c r="A155" s="136" t="s">
        <v>317</v>
      </c>
      <c r="B155" s="136" t="s">
        <v>405</v>
      </c>
      <c r="C155" s="136" t="s">
        <v>314</v>
      </c>
      <c r="D155" s="136" t="s">
        <v>1184</v>
      </c>
      <c r="E155" s="136" t="s">
        <v>318</v>
      </c>
      <c r="F155" s="78">
        <v>22114894.510000002</v>
      </c>
      <c r="G155" s="78">
        <v>10808191.060000001</v>
      </c>
      <c r="H155" s="78">
        <v>10292530.119999999</v>
      </c>
    </row>
    <row r="156" spans="1:8" ht="94.5" x14ac:dyDescent="0.25">
      <c r="A156" s="136" t="s">
        <v>411</v>
      </c>
      <c r="B156" s="136" t="s">
        <v>405</v>
      </c>
      <c r="C156" s="136" t="s">
        <v>314</v>
      </c>
      <c r="D156" s="136" t="s">
        <v>424</v>
      </c>
      <c r="E156" s="118"/>
      <c r="F156" s="78">
        <v>12662217.91</v>
      </c>
      <c r="G156" s="78">
        <v>0</v>
      </c>
      <c r="H156" s="78">
        <v>0</v>
      </c>
    </row>
    <row r="157" spans="1:8" ht="63" x14ac:dyDescent="0.25">
      <c r="A157" s="136" t="s">
        <v>317</v>
      </c>
      <c r="B157" s="136" t="s">
        <v>405</v>
      </c>
      <c r="C157" s="136" t="s">
        <v>314</v>
      </c>
      <c r="D157" s="136" t="s">
        <v>424</v>
      </c>
      <c r="E157" s="136" t="s">
        <v>318</v>
      </c>
      <c r="F157" s="78">
        <v>12662217.91</v>
      </c>
      <c r="G157" s="78">
        <v>0</v>
      </c>
      <c r="H157" s="78">
        <v>0</v>
      </c>
    </row>
    <row r="158" spans="1:8" ht="47.25" x14ac:dyDescent="0.25">
      <c r="A158" s="136" t="s">
        <v>1185</v>
      </c>
      <c r="B158" s="118"/>
      <c r="C158" s="118"/>
      <c r="D158" s="136" t="s">
        <v>425</v>
      </c>
      <c r="E158" s="118"/>
      <c r="F158" s="78">
        <v>50000</v>
      </c>
      <c r="G158" s="78">
        <v>0</v>
      </c>
      <c r="H158" s="78">
        <v>0</v>
      </c>
    </row>
    <row r="159" spans="1:8" ht="110.25" x14ac:dyDescent="0.25">
      <c r="A159" s="136" t="s">
        <v>1186</v>
      </c>
      <c r="B159" s="118"/>
      <c r="C159" s="118"/>
      <c r="D159" s="136" t="s">
        <v>426</v>
      </c>
      <c r="E159" s="118"/>
      <c r="F159" s="78">
        <v>50000</v>
      </c>
      <c r="G159" s="78">
        <v>0</v>
      </c>
      <c r="H159" s="78">
        <v>0</v>
      </c>
    </row>
    <row r="160" spans="1:8" x14ac:dyDescent="0.25">
      <c r="A160" s="136" t="s">
        <v>1177</v>
      </c>
      <c r="B160" s="136" t="s">
        <v>405</v>
      </c>
      <c r="C160" s="136" t="s">
        <v>314</v>
      </c>
      <c r="D160" s="136" t="s">
        <v>426</v>
      </c>
      <c r="E160" s="118"/>
      <c r="F160" s="78">
        <v>50000</v>
      </c>
      <c r="G160" s="78">
        <v>0</v>
      </c>
      <c r="H160" s="78">
        <v>0</v>
      </c>
    </row>
    <row r="161" spans="1:8" ht="47.25" x14ac:dyDescent="0.25">
      <c r="A161" s="136" t="s">
        <v>428</v>
      </c>
      <c r="B161" s="136" t="s">
        <v>405</v>
      </c>
      <c r="C161" s="136" t="s">
        <v>314</v>
      </c>
      <c r="D161" s="136" t="s">
        <v>429</v>
      </c>
      <c r="E161" s="118"/>
      <c r="F161" s="78">
        <v>50000</v>
      </c>
      <c r="G161" s="78">
        <v>0</v>
      </c>
      <c r="H161" s="78">
        <v>0</v>
      </c>
    </row>
    <row r="162" spans="1:8" ht="63" x14ac:dyDescent="0.25">
      <c r="A162" s="136" t="s">
        <v>367</v>
      </c>
      <c r="B162" s="136" t="s">
        <v>405</v>
      </c>
      <c r="C162" s="136" t="s">
        <v>314</v>
      </c>
      <c r="D162" s="136" t="s">
        <v>429</v>
      </c>
      <c r="E162" s="136" t="s">
        <v>368</v>
      </c>
      <c r="F162" s="78">
        <v>50000</v>
      </c>
      <c r="G162" s="78">
        <v>0</v>
      </c>
      <c r="H162" s="78">
        <v>0</v>
      </c>
    </row>
    <row r="163" spans="1:8" ht="78.75" x14ac:dyDescent="0.25">
      <c r="A163" s="136" t="s">
        <v>1187</v>
      </c>
      <c r="B163" s="118"/>
      <c r="C163" s="118"/>
      <c r="D163" s="136" t="s">
        <v>432</v>
      </c>
      <c r="E163" s="118"/>
      <c r="F163" s="78">
        <v>4999794.3099999996</v>
      </c>
      <c r="G163" s="78">
        <v>4999794.3099999996</v>
      </c>
      <c r="H163" s="78">
        <v>4999794.3099999996</v>
      </c>
    </row>
    <row r="164" spans="1:8" ht="94.5" x14ac:dyDescent="0.25">
      <c r="A164" s="136" t="s">
        <v>1167</v>
      </c>
      <c r="B164" s="118"/>
      <c r="C164" s="118"/>
      <c r="D164" s="136" t="s">
        <v>433</v>
      </c>
      <c r="E164" s="118"/>
      <c r="F164" s="78">
        <v>4999794.3099999996</v>
      </c>
      <c r="G164" s="78">
        <v>4999794.3099999996</v>
      </c>
      <c r="H164" s="78">
        <v>4999794.3099999996</v>
      </c>
    </row>
    <row r="165" spans="1:8" ht="31.5" x14ac:dyDescent="0.25">
      <c r="A165" s="136" t="s">
        <v>1188</v>
      </c>
      <c r="B165" s="136" t="s">
        <v>405</v>
      </c>
      <c r="C165" s="136" t="s">
        <v>397</v>
      </c>
      <c r="D165" s="136" t="s">
        <v>433</v>
      </c>
      <c r="E165" s="118"/>
      <c r="F165" s="78">
        <v>4999794.3099999996</v>
      </c>
      <c r="G165" s="78">
        <v>4999794.3099999996</v>
      </c>
      <c r="H165" s="78">
        <v>4999794.3099999996</v>
      </c>
    </row>
    <row r="166" spans="1:8" ht="63" x14ac:dyDescent="0.25">
      <c r="A166" s="136" t="s">
        <v>372</v>
      </c>
      <c r="B166" s="136" t="s">
        <v>405</v>
      </c>
      <c r="C166" s="136" t="s">
        <v>397</v>
      </c>
      <c r="D166" s="136" t="s">
        <v>434</v>
      </c>
      <c r="E166" s="118"/>
      <c r="F166" s="78">
        <v>4999794.3099999996</v>
      </c>
      <c r="G166" s="78">
        <v>4999794.3099999996</v>
      </c>
      <c r="H166" s="78">
        <v>4999794.3099999996</v>
      </c>
    </row>
    <row r="167" spans="1:8" ht="141.75" x14ac:dyDescent="0.25">
      <c r="A167" s="136" t="s">
        <v>365</v>
      </c>
      <c r="B167" s="136" t="s">
        <v>405</v>
      </c>
      <c r="C167" s="136" t="s">
        <v>397</v>
      </c>
      <c r="D167" s="136" t="s">
        <v>434</v>
      </c>
      <c r="E167" s="136" t="s">
        <v>366</v>
      </c>
      <c r="F167" s="78">
        <v>4831039.75</v>
      </c>
      <c r="G167" s="78">
        <v>4831039.75</v>
      </c>
      <c r="H167" s="78">
        <v>4831039.75</v>
      </c>
    </row>
    <row r="168" spans="1:8" ht="63" x14ac:dyDescent="0.25">
      <c r="A168" s="136" t="s">
        <v>367</v>
      </c>
      <c r="B168" s="136" t="s">
        <v>405</v>
      </c>
      <c r="C168" s="136" t="s">
        <v>397</v>
      </c>
      <c r="D168" s="136" t="s">
        <v>434</v>
      </c>
      <c r="E168" s="136" t="s">
        <v>368</v>
      </c>
      <c r="F168" s="78">
        <v>168754.56</v>
      </c>
      <c r="G168" s="78">
        <v>168754.56</v>
      </c>
      <c r="H168" s="78">
        <v>168754.56</v>
      </c>
    </row>
    <row r="169" spans="1:8" ht="78.75" x14ac:dyDescent="0.25">
      <c r="A169" s="136" t="s">
        <v>1189</v>
      </c>
      <c r="B169" s="118"/>
      <c r="C169" s="118"/>
      <c r="D169" s="136" t="s">
        <v>435</v>
      </c>
      <c r="E169" s="118"/>
      <c r="F169" s="78">
        <v>37950542.850000001</v>
      </c>
      <c r="G169" s="78">
        <v>23853254.670000002</v>
      </c>
      <c r="H169" s="78">
        <v>23303981.449999999</v>
      </c>
    </row>
    <row r="170" spans="1:8" ht="47.25" x14ac:dyDescent="0.25">
      <c r="A170" s="136" t="s">
        <v>1190</v>
      </c>
      <c r="B170" s="118"/>
      <c r="C170" s="118"/>
      <c r="D170" s="136" t="s">
        <v>436</v>
      </c>
      <c r="E170" s="118"/>
      <c r="F170" s="78">
        <v>17941715.43</v>
      </c>
      <c r="G170" s="78">
        <v>11885486.460000001</v>
      </c>
      <c r="H170" s="78">
        <v>11660954.449999999</v>
      </c>
    </row>
    <row r="171" spans="1:8" ht="78.75" x14ac:dyDescent="0.25">
      <c r="A171" s="136" t="s">
        <v>1191</v>
      </c>
      <c r="B171" s="118"/>
      <c r="C171" s="118"/>
      <c r="D171" s="136" t="s">
        <v>437</v>
      </c>
      <c r="E171" s="118"/>
      <c r="F171" s="78">
        <v>381500.5</v>
      </c>
      <c r="G171" s="78">
        <v>381500.5</v>
      </c>
      <c r="H171" s="78">
        <v>381500.5</v>
      </c>
    </row>
    <row r="172" spans="1:8" x14ac:dyDescent="0.25">
      <c r="A172" s="136" t="s">
        <v>1192</v>
      </c>
      <c r="B172" s="136" t="s">
        <v>438</v>
      </c>
      <c r="C172" s="136" t="s">
        <v>331</v>
      </c>
      <c r="D172" s="136" t="s">
        <v>437</v>
      </c>
      <c r="E172" s="118"/>
      <c r="F172" s="78">
        <v>381500.5</v>
      </c>
      <c r="G172" s="78">
        <v>381500.5</v>
      </c>
      <c r="H172" s="78">
        <v>381500.5</v>
      </c>
    </row>
    <row r="173" spans="1:8" ht="110.25" x14ac:dyDescent="0.25">
      <c r="A173" s="136" t="s">
        <v>439</v>
      </c>
      <c r="B173" s="136" t="s">
        <v>438</v>
      </c>
      <c r="C173" s="136" t="s">
        <v>331</v>
      </c>
      <c r="D173" s="136" t="s">
        <v>440</v>
      </c>
      <c r="E173" s="118"/>
      <c r="F173" s="78">
        <v>381500.5</v>
      </c>
      <c r="G173" s="78">
        <v>381500.5</v>
      </c>
      <c r="H173" s="78">
        <v>381500.5</v>
      </c>
    </row>
    <row r="174" spans="1:8" ht="63" x14ac:dyDescent="0.25">
      <c r="A174" s="136" t="s">
        <v>317</v>
      </c>
      <c r="B174" s="136" t="s">
        <v>438</v>
      </c>
      <c r="C174" s="136" t="s">
        <v>331</v>
      </c>
      <c r="D174" s="136" t="s">
        <v>440</v>
      </c>
      <c r="E174" s="136" t="s">
        <v>318</v>
      </c>
      <c r="F174" s="78">
        <v>381500.5</v>
      </c>
      <c r="G174" s="78">
        <v>381500.5</v>
      </c>
      <c r="H174" s="78">
        <v>381500.5</v>
      </c>
    </row>
    <row r="175" spans="1:8" ht="78.75" x14ac:dyDescent="0.25">
      <c r="A175" s="136" t="s">
        <v>1193</v>
      </c>
      <c r="B175" s="118"/>
      <c r="C175" s="118"/>
      <c r="D175" s="136" t="s">
        <v>441</v>
      </c>
      <c r="E175" s="118"/>
      <c r="F175" s="78">
        <v>1182708.8700000001</v>
      </c>
      <c r="G175" s="78">
        <v>349708.87</v>
      </c>
      <c r="H175" s="78">
        <v>349708.87</v>
      </c>
    </row>
    <row r="176" spans="1:8" x14ac:dyDescent="0.25">
      <c r="A176" s="136" t="s">
        <v>1192</v>
      </c>
      <c r="B176" s="136" t="s">
        <v>438</v>
      </c>
      <c r="C176" s="136" t="s">
        <v>331</v>
      </c>
      <c r="D176" s="136" t="s">
        <v>441</v>
      </c>
      <c r="E176" s="118"/>
      <c r="F176" s="78">
        <v>1182708.8700000001</v>
      </c>
      <c r="G176" s="78">
        <v>349708.87</v>
      </c>
      <c r="H176" s="78">
        <v>349708.87</v>
      </c>
    </row>
    <row r="177" spans="1:8" ht="94.5" x14ac:dyDescent="0.25">
      <c r="A177" s="136" t="s">
        <v>442</v>
      </c>
      <c r="B177" s="136" t="s">
        <v>438</v>
      </c>
      <c r="C177" s="136" t="s">
        <v>331</v>
      </c>
      <c r="D177" s="136" t="s">
        <v>443</v>
      </c>
      <c r="E177" s="118"/>
      <c r="F177" s="78">
        <v>833000</v>
      </c>
      <c r="G177" s="78">
        <v>0</v>
      </c>
      <c r="H177" s="78">
        <v>0</v>
      </c>
    </row>
    <row r="178" spans="1:8" ht="63" x14ac:dyDescent="0.25">
      <c r="A178" s="136" t="s">
        <v>367</v>
      </c>
      <c r="B178" s="136" t="s">
        <v>438</v>
      </c>
      <c r="C178" s="136" t="s">
        <v>331</v>
      </c>
      <c r="D178" s="136" t="s">
        <v>443</v>
      </c>
      <c r="E178" s="136" t="s">
        <v>368</v>
      </c>
      <c r="F178" s="78">
        <v>833000</v>
      </c>
      <c r="G178" s="78">
        <v>0</v>
      </c>
      <c r="H178" s="78">
        <v>0</v>
      </c>
    </row>
    <row r="179" spans="1:8" ht="78.75" x14ac:dyDescent="0.25">
      <c r="A179" s="136" t="s">
        <v>1100</v>
      </c>
      <c r="B179" s="136" t="s">
        <v>438</v>
      </c>
      <c r="C179" s="136" t="s">
        <v>331</v>
      </c>
      <c r="D179" s="136" t="s">
        <v>1101</v>
      </c>
      <c r="E179" s="118"/>
      <c r="F179" s="78">
        <v>349708.87</v>
      </c>
      <c r="G179" s="78">
        <v>349708.87</v>
      </c>
      <c r="H179" s="78">
        <v>349708.87</v>
      </c>
    </row>
    <row r="180" spans="1:8" ht="63" x14ac:dyDescent="0.25">
      <c r="A180" s="136" t="s">
        <v>317</v>
      </c>
      <c r="B180" s="136" t="s">
        <v>438</v>
      </c>
      <c r="C180" s="136" t="s">
        <v>331</v>
      </c>
      <c r="D180" s="136" t="s">
        <v>1101</v>
      </c>
      <c r="E180" s="136" t="s">
        <v>318</v>
      </c>
      <c r="F180" s="78">
        <v>349708.87</v>
      </c>
      <c r="G180" s="78">
        <v>349708.87</v>
      </c>
      <c r="H180" s="78">
        <v>349708.87</v>
      </c>
    </row>
    <row r="181" spans="1:8" ht="94.5" x14ac:dyDescent="0.25">
      <c r="A181" s="136" t="s">
        <v>1194</v>
      </c>
      <c r="B181" s="118"/>
      <c r="C181" s="118"/>
      <c r="D181" s="136" t="s">
        <v>444</v>
      </c>
      <c r="E181" s="118"/>
      <c r="F181" s="78">
        <v>300000</v>
      </c>
      <c r="G181" s="78">
        <v>0</v>
      </c>
      <c r="H181" s="78">
        <v>0</v>
      </c>
    </row>
    <row r="182" spans="1:8" x14ac:dyDescent="0.25">
      <c r="A182" s="136" t="s">
        <v>1192</v>
      </c>
      <c r="B182" s="136" t="s">
        <v>438</v>
      </c>
      <c r="C182" s="136" t="s">
        <v>331</v>
      </c>
      <c r="D182" s="136" t="s">
        <v>444</v>
      </c>
      <c r="E182" s="118"/>
      <c r="F182" s="78">
        <v>300000</v>
      </c>
      <c r="G182" s="78">
        <v>0</v>
      </c>
      <c r="H182" s="78">
        <v>0</v>
      </c>
    </row>
    <row r="183" spans="1:8" ht="78.75" x14ac:dyDescent="0.25">
      <c r="A183" s="136" t="s">
        <v>445</v>
      </c>
      <c r="B183" s="136" t="s">
        <v>438</v>
      </c>
      <c r="C183" s="136" t="s">
        <v>331</v>
      </c>
      <c r="D183" s="136" t="s">
        <v>446</v>
      </c>
      <c r="E183" s="118"/>
      <c r="F183" s="78">
        <v>300000</v>
      </c>
      <c r="G183" s="78">
        <v>0</v>
      </c>
      <c r="H183" s="78">
        <v>0</v>
      </c>
    </row>
    <row r="184" spans="1:8" ht="63" x14ac:dyDescent="0.25">
      <c r="A184" s="136" t="s">
        <v>367</v>
      </c>
      <c r="B184" s="136" t="s">
        <v>438</v>
      </c>
      <c r="C184" s="136" t="s">
        <v>331</v>
      </c>
      <c r="D184" s="136" t="s">
        <v>446</v>
      </c>
      <c r="E184" s="136" t="s">
        <v>368</v>
      </c>
      <c r="F184" s="78">
        <v>300000</v>
      </c>
      <c r="G184" s="78">
        <v>0</v>
      </c>
      <c r="H184" s="78">
        <v>0</v>
      </c>
    </row>
    <row r="185" spans="1:8" ht="47.25" x14ac:dyDescent="0.25">
      <c r="A185" s="136" t="s">
        <v>1195</v>
      </c>
      <c r="B185" s="118"/>
      <c r="C185" s="118"/>
      <c r="D185" s="136" t="s">
        <v>447</v>
      </c>
      <c r="E185" s="118"/>
      <c r="F185" s="78">
        <v>16077506.060000001</v>
      </c>
      <c r="G185" s="78">
        <v>11154277.09</v>
      </c>
      <c r="H185" s="78">
        <v>10929745.08</v>
      </c>
    </row>
    <row r="186" spans="1:8" x14ac:dyDescent="0.25">
      <c r="A186" s="136" t="s">
        <v>1192</v>
      </c>
      <c r="B186" s="136" t="s">
        <v>438</v>
      </c>
      <c r="C186" s="136" t="s">
        <v>331</v>
      </c>
      <c r="D186" s="136" t="s">
        <v>447</v>
      </c>
      <c r="E186" s="118"/>
      <c r="F186" s="78">
        <v>16077506.060000001</v>
      </c>
      <c r="G186" s="78">
        <v>11154277.09</v>
      </c>
      <c r="H186" s="78">
        <v>10929745.08</v>
      </c>
    </row>
    <row r="187" spans="1:8" ht="47.25" x14ac:dyDescent="0.25">
      <c r="A187" s="136" t="s">
        <v>315</v>
      </c>
      <c r="B187" s="136" t="s">
        <v>438</v>
      </c>
      <c r="C187" s="136" t="s">
        <v>331</v>
      </c>
      <c r="D187" s="136" t="s">
        <v>448</v>
      </c>
      <c r="E187" s="118"/>
      <c r="F187" s="78">
        <v>5274816.07</v>
      </c>
      <c r="G187" s="78">
        <v>5274816.07</v>
      </c>
      <c r="H187" s="78">
        <v>5274816.07</v>
      </c>
    </row>
    <row r="188" spans="1:8" ht="33" customHeight="1" x14ac:dyDescent="0.25">
      <c r="A188" s="136" t="s">
        <v>317</v>
      </c>
      <c r="B188" s="136" t="s">
        <v>438</v>
      </c>
      <c r="C188" s="136" t="s">
        <v>331</v>
      </c>
      <c r="D188" s="136" t="s">
        <v>448</v>
      </c>
      <c r="E188" s="136" t="s">
        <v>318</v>
      </c>
      <c r="F188" s="78">
        <v>5274816.07</v>
      </c>
      <c r="G188" s="78">
        <v>5274816.07</v>
      </c>
      <c r="H188" s="78">
        <v>5274816.07</v>
      </c>
    </row>
    <row r="189" spans="1:8" ht="47.25" x14ac:dyDescent="0.25">
      <c r="A189" s="136" t="s">
        <v>449</v>
      </c>
      <c r="B189" s="136" t="s">
        <v>438</v>
      </c>
      <c r="C189" s="136" t="s">
        <v>331</v>
      </c>
      <c r="D189" s="136" t="s">
        <v>450</v>
      </c>
      <c r="E189" s="118"/>
      <c r="F189" s="78">
        <v>1173297.1399999999</v>
      </c>
      <c r="G189" s="78">
        <v>1173297.1399999999</v>
      </c>
      <c r="H189" s="78">
        <v>1173297.1399999999</v>
      </c>
    </row>
    <row r="190" spans="1:8" ht="63" x14ac:dyDescent="0.25">
      <c r="A190" s="136" t="s">
        <v>317</v>
      </c>
      <c r="B190" s="136" t="s">
        <v>438</v>
      </c>
      <c r="C190" s="136" t="s">
        <v>331</v>
      </c>
      <c r="D190" s="136" t="s">
        <v>450</v>
      </c>
      <c r="E190" s="136" t="s">
        <v>318</v>
      </c>
      <c r="F190" s="78">
        <v>1173297.1399999999</v>
      </c>
      <c r="G190" s="78">
        <v>1173297.1399999999</v>
      </c>
      <c r="H190" s="78">
        <v>1173297.1399999999</v>
      </c>
    </row>
    <row r="191" spans="1:8" ht="47.25" x14ac:dyDescent="0.25">
      <c r="A191" s="136" t="s">
        <v>1154</v>
      </c>
      <c r="B191" s="136" t="s">
        <v>438</v>
      </c>
      <c r="C191" s="136" t="s">
        <v>331</v>
      </c>
      <c r="D191" s="136" t="s">
        <v>1196</v>
      </c>
      <c r="E191" s="118"/>
      <c r="F191" s="78">
        <v>9629392.8499999996</v>
      </c>
      <c r="G191" s="78">
        <v>4706163.88</v>
      </c>
      <c r="H191" s="78">
        <v>4481631.87</v>
      </c>
    </row>
    <row r="192" spans="1:8" ht="63" x14ac:dyDescent="0.25">
      <c r="A192" s="136" t="s">
        <v>317</v>
      </c>
      <c r="B192" s="136" t="s">
        <v>438</v>
      </c>
      <c r="C192" s="136" t="s">
        <v>331</v>
      </c>
      <c r="D192" s="136" t="s">
        <v>1196</v>
      </c>
      <c r="E192" s="136" t="s">
        <v>318</v>
      </c>
      <c r="F192" s="78">
        <v>9629392.8499999996</v>
      </c>
      <c r="G192" s="78">
        <v>4706163.88</v>
      </c>
      <c r="H192" s="78">
        <v>4481631.87</v>
      </c>
    </row>
    <row r="193" spans="1:8" ht="47.25" x14ac:dyDescent="0.25">
      <c r="A193" s="136" t="s">
        <v>1197</v>
      </c>
      <c r="B193" s="118"/>
      <c r="C193" s="118"/>
      <c r="D193" s="136" t="s">
        <v>451</v>
      </c>
      <c r="E193" s="118"/>
      <c r="F193" s="78">
        <v>16282056.689999999</v>
      </c>
      <c r="G193" s="78">
        <v>8425078.2899999991</v>
      </c>
      <c r="H193" s="78">
        <v>8100337.0800000001</v>
      </c>
    </row>
    <row r="194" spans="1:8" ht="94.5" x14ac:dyDescent="0.25">
      <c r="A194" s="136" t="s">
        <v>1198</v>
      </c>
      <c r="B194" s="118"/>
      <c r="C194" s="118"/>
      <c r="D194" s="136" t="s">
        <v>452</v>
      </c>
      <c r="E194" s="118"/>
      <c r="F194" s="78">
        <v>16282056.689999999</v>
      </c>
      <c r="G194" s="78">
        <v>8425078.2899999991</v>
      </c>
      <c r="H194" s="78">
        <v>8100337.0800000001</v>
      </c>
    </row>
    <row r="195" spans="1:8" x14ac:dyDescent="0.25">
      <c r="A195" s="136" t="s">
        <v>1192</v>
      </c>
      <c r="B195" s="136" t="s">
        <v>438</v>
      </c>
      <c r="C195" s="136" t="s">
        <v>331</v>
      </c>
      <c r="D195" s="136" t="s">
        <v>452</v>
      </c>
      <c r="E195" s="118"/>
      <c r="F195" s="78">
        <v>16282056.689999999</v>
      </c>
      <c r="G195" s="78">
        <v>8425078.2899999991</v>
      </c>
      <c r="H195" s="78">
        <v>8100337.0800000001</v>
      </c>
    </row>
    <row r="196" spans="1:8" ht="47.25" x14ac:dyDescent="0.25">
      <c r="A196" s="136" t="s">
        <v>315</v>
      </c>
      <c r="B196" s="136" t="s">
        <v>438</v>
      </c>
      <c r="C196" s="136" t="s">
        <v>331</v>
      </c>
      <c r="D196" s="136" t="s">
        <v>453</v>
      </c>
      <c r="E196" s="118"/>
      <c r="F196" s="78">
        <v>1194279.69</v>
      </c>
      <c r="G196" s="78">
        <v>1194279.69</v>
      </c>
      <c r="H196" s="78">
        <v>1194279.69</v>
      </c>
    </row>
    <row r="197" spans="1:8" ht="63" x14ac:dyDescent="0.25">
      <c r="A197" s="136" t="s">
        <v>317</v>
      </c>
      <c r="B197" s="136" t="s">
        <v>438</v>
      </c>
      <c r="C197" s="136" t="s">
        <v>331</v>
      </c>
      <c r="D197" s="136" t="s">
        <v>453</v>
      </c>
      <c r="E197" s="136" t="s">
        <v>318</v>
      </c>
      <c r="F197" s="78">
        <v>1194279.69</v>
      </c>
      <c r="G197" s="78">
        <v>1194279.69</v>
      </c>
      <c r="H197" s="78">
        <v>1194279.69</v>
      </c>
    </row>
    <row r="198" spans="1:8" ht="47.25" x14ac:dyDescent="0.25">
      <c r="A198" s="136" t="s">
        <v>351</v>
      </c>
      <c r="B198" s="136" t="s">
        <v>438</v>
      </c>
      <c r="C198" s="136" t="s">
        <v>331</v>
      </c>
      <c r="D198" s="136" t="s">
        <v>454</v>
      </c>
      <c r="E198" s="118"/>
      <c r="F198" s="78">
        <v>160000</v>
      </c>
      <c r="G198" s="78">
        <v>0</v>
      </c>
      <c r="H198" s="78">
        <v>0</v>
      </c>
    </row>
    <row r="199" spans="1:8" ht="63" x14ac:dyDescent="0.25">
      <c r="A199" s="136" t="s">
        <v>317</v>
      </c>
      <c r="B199" s="136" t="s">
        <v>438</v>
      </c>
      <c r="C199" s="136" t="s">
        <v>331</v>
      </c>
      <c r="D199" s="136" t="s">
        <v>454</v>
      </c>
      <c r="E199" s="136" t="s">
        <v>318</v>
      </c>
      <c r="F199" s="78">
        <v>160000</v>
      </c>
      <c r="G199" s="78">
        <v>0</v>
      </c>
      <c r="H199" s="78">
        <v>0</v>
      </c>
    </row>
    <row r="200" spans="1:8" ht="47.25" x14ac:dyDescent="0.25">
      <c r="A200" s="136" t="s">
        <v>455</v>
      </c>
      <c r="B200" s="136" t="s">
        <v>438</v>
      </c>
      <c r="C200" s="136" t="s">
        <v>331</v>
      </c>
      <c r="D200" s="136" t="s">
        <v>456</v>
      </c>
      <c r="E200" s="118"/>
      <c r="F200" s="78">
        <v>424262</v>
      </c>
      <c r="G200" s="78">
        <v>424262</v>
      </c>
      <c r="H200" s="78">
        <v>424262</v>
      </c>
    </row>
    <row r="201" spans="1:8" ht="63" x14ac:dyDescent="0.25">
      <c r="A201" s="136" t="s">
        <v>317</v>
      </c>
      <c r="B201" s="136" t="s">
        <v>438</v>
      </c>
      <c r="C201" s="136" t="s">
        <v>331</v>
      </c>
      <c r="D201" s="136" t="s">
        <v>456</v>
      </c>
      <c r="E201" s="136" t="s">
        <v>318</v>
      </c>
      <c r="F201" s="78">
        <v>424262</v>
      </c>
      <c r="G201" s="78">
        <v>424262</v>
      </c>
      <c r="H201" s="78">
        <v>424262</v>
      </c>
    </row>
    <row r="202" spans="1:8" ht="78.75" x14ac:dyDescent="0.25">
      <c r="A202" s="136" t="s">
        <v>389</v>
      </c>
      <c r="B202" s="136" t="s">
        <v>438</v>
      </c>
      <c r="C202" s="136" t="s">
        <v>331</v>
      </c>
      <c r="D202" s="136" t="s">
        <v>457</v>
      </c>
      <c r="E202" s="118"/>
      <c r="F202" s="78">
        <v>576500</v>
      </c>
      <c r="G202" s="78">
        <v>0</v>
      </c>
      <c r="H202" s="78">
        <v>0</v>
      </c>
    </row>
    <row r="203" spans="1:8" ht="63" x14ac:dyDescent="0.25">
      <c r="A203" s="136" t="s">
        <v>317</v>
      </c>
      <c r="B203" s="136" t="s">
        <v>438</v>
      </c>
      <c r="C203" s="136" t="s">
        <v>331</v>
      </c>
      <c r="D203" s="136" t="s">
        <v>457</v>
      </c>
      <c r="E203" s="136" t="s">
        <v>318</v>
      </c>
      <c r="F203" s="78">
        <v>576500</v>
      </c>
      <c r="G203" s="78">
        <v>0</v>
      </c>
      <c r="H203" s="78">
        <v>0</v>
      </c>
    </row>
    <row r="204" spans="1:8" ht="47.25" x14ac:dyDescent="0.25">
      <c r="A204" s="136" t="s">
        <v>1154</v>
      </c>
      <c r="B204" s="136" t="s">
        <v>438</v>
      </c>
      <c r="C204" s="136" t="s">
        <v>331</v>
      </c>
      <c r="D204" s="136" t="s">
        <v>1199</v>
      </c>
      <c r="E204" s="118"/>
      <c r="F204" s="78">
        <v>13927015</v>
      </c>
      <c r="G204" s="78">
        <v>6806536.5999999996</v>
      </c>
      <c r="H204" s="78">
        <v>6481795.3899999997</v>
      </c>
    </row>
    <row r="205" spans="1:8" ht="63" x14ac:dyDescent="0.25">
      <c r="A205" s="136" t="s">
        <v>317</v>
      </c>
      <c r="B205" s="136" t="s">
        <v>438</v>
      </c>
      <c r="C205" s="136" t="s">
        <v>331</v>
      </c>
      <c r="D205" s="136" t="s">
        <v>1199</v>
      </c>
      <c r="E205" s="136" t="s">
        <v>318</v>
      </c>
      <c r="F205" s="78">
        <v>13927015</v>
      </c>
      <c r="G205" s="78">
        <v>6806536.5999999996</v>
      </c>
      <c r="H205" s="78">
        <v>6481795.3899999997</v>
      </c>
    </row>
    <row r="206" spans="1:8" ht="78.75" x14ac:dyDescent="0.25">
      <c r="A206" s="136" t="s">
        <v>1187</v>
      </c>
      <c r="B206" s="118"/>
      <c r="C206" s="118"/>
      <c r="D206" s="136" t="s">
        <v>458</v>
      </c>
      <c r="E206" s="118"/>
      <c r="F206" s="78">
        <v>3726770.73</v>
      </c>
      <c r="G206" s="78">
        <v>3542689.92</v>
      </c>
      <c r="H206" s="78">
        <v>3542689.92</v>
      </c>
    </row>
    <row r="207" spans="1:8" ht="94.5" x14ac:dyDescent="0.25">
      <c r="A207" s="136" t="s">
        <v>1167</v>
      </c>
      <c r="B207" s="118"/>
      <c r="C207" s="118"/>
      <c r="D207" s="136" t="s">
        <v>459</v>
      </c>
      <c r="E207" s="118"/>
      <c r="F207" s="78">
        <v>3726770.73</v>
      </c>
      <c r="G207" s="78">
        <v>3542689.92</v>
      </c>
      <c r="H207" s="78">
        <v>3542689.92</v>
      </c>
    </row>
    <row r="208" spans="1:8" ht="31.5" x14ac:dyDescent="0.25">
      <c r="A208" s="136" t="s">
        <v>1200</v>
      </c>
      <c r="B208" s="136" t="s">
        <v>438</v>
      </c>
      <c r="C208" s="136" t="s">
        <v>460</v>
      </c>
      <c r="D208" s="136" t="s">
        <v>459</v>
      </c>
      <c r="E208" s="118"/>
      <c r="F208" s="78">
        <v>3726770.73</v>
      </c>
      <c r="G208" s="78">
        <v>3542689.92</v>
      </c>
      <c r="H208" s="78">
        <v>3542689.92</v>
      </c>
    </row>
    <row r="209" spans="1:8" ht="63" x14ac:dyDescent="0.25">
      <c r="A209" s="136" t="s">
        <v>372</v>
      </c>
      <c r="B209" s="136" t="s">
        <v>438</v>
      </c>
      <c r="C209" s="136" t="s">
        <v>460</v>
      </c>
      <c r="D209" s="136" t="s">
        <v>461</v>
      </c>
      <c r="E209" s="118"/>
      <c r="F209" s="78">
        <v>3726770.73</v>
      </c>
      <c r="G209" s="78">
        <v>3542689.92</v>
      </c>
      <c r="H209" s="78">
        <v>3542689.92</v>
      </c>
    </row>
    <row r="210" spans="1:8" ht="141.75" x14ac:dyDescent="0.25">
      <c r="A210" s="136" t="s">
        <v>365</v>
      </c>
      <c r="B210" s="136" t="s">
        <v>438</v>
      </c>
      <c r="C210" s="136" t="s">
        <v>460</v>
      </c>
      <c r="D210" s="136" t="s">
        <v>461</v>
      </c>
      <c r="E210" s="136" t="s">
        <v>366</v>
      </c>
      <c r="F210" s="78">
        <v>3542689.92</v>
      </c>
      <c r="G210" s="78">
        <v>3542689.92</v>
      </c>
      <c r="H210" s="78">
        <v>3542689.92</v>
      </c>
    </row>
    <row r="211" spans="1:8" ht="63" x14ac:dyDescent="0.25">
      <c r="A211" s="136" t="s">
        <v>367</v>
      </c>
      <c r="B211" s="136" t="s">
        <v>438</v>
      </c>
      <c r="C211" s="136" t="s">
        <v>460</v>
      </c>
      <c r="D211" s="136" t="s">
        <v>461</v>
      </c>
      <c r="E211" s="136" t="s">
        <v>368</v>
      </c>
      <c r="F211" s="78">
        <v>184080.81</v>
      </c>
      <c r="G211" s="78">
        <v>0</v>
      </c>
      <c r="H211" s="78">
        <v>0</v>
      </c>
    </row>
    <row r="212" spans="1:8" ht="78.75" x14ac:dyDescent="0.25">
      <c r="A212" s="136" t="s">
        <v>1201</v>
      </c>
      <c r="B212" s="118"/>
      <c r="C212" s="118"/>
      <c r="D212" s="136" t="s">
        <v>462</v>
      </c>
      <c r="E212" s="118"/>
      <c r="F212" s="78">
        <v>12262062.82</v>
      </c>
      <c r="G212" s="78">
        <v>6268167.0300000003</v>
      </c>
      <c r="H212" s="78">
        <v>6144741.9900000002</v>
      </c>
    </row>
    <row r="213" spans="1:8" ht="47.25" x14ac:dyDescent="0.25">
      <c r="A213" s="136" t="s">
        <v>1202</v>
      </c>
      <c r="B213" s="118"/>
      <c r="C213" s="118"/>
      <c r="D213" s="136" t="s">
        <v>463</v>
      </c>
      <c r="E213" s="118"/>
      <c r="F213" s="78">
        <v>821831</v>
      </c>
      <c r="G213" s="78">
        <v>0</v>
      </c>
      <c r="H213" s="78">
        <v>0</v>
      </c>
    </row>
    <row r="214" spans="1:8" ht="78.75" x14ac:dyDescent="0.25">
      <c r="A214" s="136" t="s">
        <v>1203</v>
      </c>
      <c r="B214" s="118"/>
      <c r="C214" s="118"/>
      <c r="D214" s="136" t="s">
        <v>464</v>
      </c>
      <c r="E214" s="118"/>
      <c r="F214" s="78">
        <v>172000</v>
      </c>
      <c r="G214" s="78">
        <v>0</v>
      </c>
      <c r="H214" s="78">
        <v>0</v>
      </c>
    </row>
    <row r="215" spans="1:8" x14ac:dyDescent="0.25">
      <c r="A215" s="136" t="s">
        <v>1204</v>
      </c>
      <c r="B215" s="136" t="s">
        <v>313</v>
      </c>
      <c r="C215" s="136" t="s">
        <v>313</v>
      </c>
      <c r="D215" s="136" t="s">
        <v>464</v>
      </c>
      <c r="E215" s="118"/>
      <c r="F215" s="78">
        <v>172000</v>
      </c>
      <c r="G215" s="78">
        <v>0</v>
      </c>
      <c r="H215" s="78">
        <v>0</v>
      </c>
    </row>
    <row r="216" spans="1:8" ht="78.75" x14ac:dyDescent="0.25">
      <c r="A216" s="136" t="s">
        <v>983</v>
      </c>
      <c r="B216" s="136" t="s">
        <v>313</v>
      </c>
      <c r="C216" s="136" t="s">
        <v>313</v>
      </c>
      <c r="D216" s="136" t="s">
        <v>465</v>
      </c>
      <c r="E216" s="118"/>
      <c r="F216" s="78">
        <v>172000</v>
      </c>
      <c r="G216" s="78">
        <v>0</v>
      </c>
      <c r="H216" s="78">
        <v>0</v>
      </c>
    </row>
    <row r="217" spans="1:8" ht="63" x14ac:dyDescent="0.25">
      <c r="A217" s="136" t="s">
        <v>317</v>
      </c>
      <c r="B217" s="136" t="s">
        <v>313</v>
      </c>
      <c r="C217" s="136" t="s">
        <v>313</v>
      </c>
      <c r="D217" s="136" t="s">
        <v>465</v>
      </c>
      <c r="E217" s="136" t="s">
        <v>318</v>
      </c>
      <c r="F217" s="78">
        <v>172000</v>
      </c>
      <c r="G217" s="78">
        <v>0</v>
      </c>
      <c r="H217" s="78">
        <v>0</v>
      </c>
    </row>
    <row r="218" spans="1:8" ht="47.25" x14ac:dyDescent="0.25">
      <c r="A218" s="136" t="s">
        <v>1205</v>
      </c>
      <c r="B218" s="118"/>
      <c r="C218" s="118"/>
      <c r="D218" s="136" t="s">
        <v>466</v>
      </c>
      <c r="E218" s="118"/>
      <c r="F218" s="78">
        <v>649831</v>
      </c>
      <c r="G218" s="78">
        <v>0</v>
      </c>
      <c r="H218" s="78">
        <v>0</v>
      </c>
    </row>
    <row r="219" spans="1:8" ht="31.5" x14ac:dyDescent="0.25">
      <c r="A219" s="136" t="s">
        <v>1180</v>
      </c>
      <c r="B219" s="136" t="s">
        <v>314</v>
      </c>
      <c r="C219" s="136" t="s">
        <v>414</v>
      </c>
      <c r="D219" s="136" t="s">
        <v>466</v>
      </c>
      <c r="E219" s="118"/>
      <c r="F219" s="78">
        <v>200000</v>
      </c>
      <c r="G219" s="78">
        <v>0</v>
      </c>
      <c r="H219" s="78">
        <v>0</v>
      </c>
    </row>
    <row r="220" spans="1:8" ht="31.5" x14ac:dyDescent="0.25">
      <c r="A220" s="136" t="s">
        <v>467</v>
      </c>
      <c r="B220" s="136" t="s">
        <v>314</v>
      </c>
      <c r="C220" s="136" t="s">
        <v>414</v>
      </c>
      <c r="D220" s="136" t="s">
        <v>468</v>
      </c>
      <c r="E220" s="118"/>
      <c r="F220" s="78">
        <v>200000</v>
      </c>
      <c r="G220" s="78">
        <v>0</v>
      </c>
      <c r="H220" s="78">
        <v>0</v>
      </c>
    </row>
    <row r="221" spans="1:8" ht="63" x14ac:dyDescent="0.25">
      <c r="A221" s="136" t="s">
        <v>317</v>
      </c>
      <c r="B221" s="136" t="s">
        <v>314</v>
      </c>
      <c r="C221" s="136" t="s">
        <v>414</v>
      </c>
      <c r="D221" s="136" t="s">
        <v>468</v>
      </c>
      <c r="E221" s="136" t="s">
        <v>318</v>
      </c>
      <c r="F221" s="78">
        <v>200000</v>
      </c>
      <c r="G221" s="78">
        <v>0</v>
      </c>
      <c r="H221" s="78">
        <v>0</v>
      </c>
    </row>
    <row r="222" spans="1:8" x14ac:dyDescent="0.25">
      <c r="A222" s="136" t="s">
        <v>1204</v>
      </c>
      <c r="B222" s="136" t="s">
        <v>313</v>
      </c>
      <c r="C222" s="136" t="s">
        <v>313</v>
      </c>
      <c r="D222" s="136" t="s">
        <v>466</v>
      </c>
      <c r="E222" s="118"/>
      <c r="F222" s="78">
        <v>449831</v>
      </c>
      <c r="G222" s="78">
        <v>0</v>
      </c>
      <c r="H222" s="78">
        <v>0</v>
      </c>
    </row>
    <row r="223" spans="1:8" ht="78.75" x14ac:dyDescent="0.25">
      <c r="A223" s="136" t="s">
        <v>1110</v>
      </c>
      <c r="B223" s="136" t="s">
        <v>313</v>
      </c>
      <c r="C223" s="136" t="s">
        <v>313</v>
      </c>
      <c r="D223" s="136" t="s">
        <v>1111</v>
      </c>
      <c r="E223" s="118"/>
      <c r="F223" s="78">
        <v>449831</v>
      </c>
      <c r="G223" s="78">
        <v>0</v>
      </c>
      <c r="H223" s="78">
        <v>0</v>
      </c>
    </row>
    <row r="224" spans="1:8" ht="63" x14ac:dyDescent="0.25">
      <c r="A224" s="136" t="s">
        <v>317</v>
      </c>
      <c r="B224" s="136" t="s">
        <v>313</v>
      </c>
      <c r="C224" s="136" t="s">
        <v>313</v>
      </c>
      <c r="D224" s="136" t="s">
        <v>1111</v>
      </c>
      <c r="E224" s="136" t="s">
        <v>318</v>
      </c>
      <c r="F224" s="78">
        <v>449831</v>
      </c>
      <c r="G224" s="78">
        <v>0</v>
      </c>
      <c r="H224" s="78">
        <v>0</v>
      </c>
    </row>
    <row r="225" spans="1:8" ht="31.5" x14ac:dyDescent="0.25">
      <c r="A225" s="136" t="s">
        <v>1206</v>
      </c>
      <c r="B225" s="118"/>
      <c r="C225" s="118"/>
      <c r="D225" s="136" t="s">
        <v>469</v>
      </c>
      <c r="E225" s="118"/>
      <c r="F225" s="78">
        <v>10084713.77</v>
      </c>
      <c r="G225" s="78">
        <v>6268167.0300000003</v>
      </c>
      <c r="H225" s="78">
        <v>6144741.9900000002</v>
      </c>
    </row>
    <row r="226" spans="1:8" ht="31.5" x14ac:dyDescent="0.25">
      <c r="A226" s="136" t="s">
        <v>1207</v>
      </c>
      <c r="B226" s="118"/>
      <c r="C226" s="118"/>
      <c r="D226" s="136" t="s">
        <v>470</v>
      </c>
      <c r="E226" s="118"/>
      <c r="F226" s="78">
        <v>10084713.77</v>
      </c>
      <c r="G226" s="78">
        <v>6268167.0300000003</v>
      </c>
      <c r="H226" s="78">
        <v>6144741.9900000002</v>
      </c>
    </row>
    <row r="227" spans="1:8" x14ac:dyDescent="0.25">
      <c r="A227" s="136" t="s">
        <v>1204</v>
      </c>
      <c r="B227" s="136" t="s">
        <v>313</v>
      </c>
      <c r="C227" s="136" t="s">
        <v>313</v>
      </c>
      <c r="D227" s="136" t="s">
        <v>470</v>
      </c>
      <c r="E227" s="118"/>
      <c r="F227" s="78">
        <v>10084713.77</v>
      </c>
      <c r="G227" s="78">
        <v>6268167.0300000003</v>
      </c>
      <c r="H227" s="78">
        <v>6144741.9900000002</v>
      </c>
    </row>
    <row r="228" spans="1:8" ht="47.25" x14ac:dyDescent="0.25">
      <c r="A228" s="136" t="s">
        <v>315</v>
      </c>
      <c r="B228" s="136" t="s">
        <v>313</v>
      </c>
      <c r="C228" s="136" t="s">
        <v>313</v>
      </c>
      <c r="D228" s="136" t="s">
        <v>471</v>
      </c>
      <c r="E228" s="118"/>
      <c r="F228" s="78">
        <v>367657.13</v>
      </c>
      <c r="G228" s="78">
        <v>367657.13</v>
      </c>
      <c r="H228" s="78">
        <v>367657.13</v>
      </c>
    </row>
    <row r="229" spans="1:8" ht="63" x14ac:dyDescent="0.25">
      <c r="A229" s="136" t="s">
        <v>317</v>
      </c>
      <c r="B229" s="136" t="s">
        <v>313</v>
      </c>
      <c r="C229" s="136" t="s">
        <v>313</v>
      </c>
      <c r="D229" s="136" t="s">
        <v>471</v>
      </c>
      <c r="E229" s="136" t="s">
        <v>318</v>
      </c>
      <c r="F229" s="78">
        <v>367657.13</v>
      </c>
      <c r="G229" s="78">
        <v>367657.13</v>
      </c>
      <c r="H229" s="78">
        <v>367657.13</v>
      </c>
    </row>
    <row r="230" spans="1:8" ht="126" x14ac:dyDescent="0.25">
      <c r="A230" s="136" t="s">
        <v>1014</v>
      </c>
      <c r="B230" s="136" t="s">
        <v>313</v>
      </c>
      <c r="C230" s="136" t="s">
        <v>313</v>
      </c>
      <c r="D230" s="136" t="s">
        <v>472</v>
      </c>
      <c r="E230" s="118"/>
      <c r="F230" s="78">
        <v>878796</v>
      </c>
      <c r="G230" s="78">
        <v>878796</v>
      </c>
      <c r="H230" s="78">
        <v>878796</v>
      </c>
    </row>
    <row r="231" spans="1:8" ht="63" x14ac:dyDescent="0.25">
      <c r="A231" s="136" t="s">
        <v>317</v>
      </c>
      <c r="B231" s="136" t="s">
        <v>313</v>
      </c>
      <c r="C231" s="136" t="s">
        <v>313</v>
      </c>
      <c r="D231" s="136" t="s">
        <v>472</v>
      </c>
      <c r="E231" s="136" t="s">
        <v>318</v>
      </c>
      <c r="F231" s="78">
        <v>878796</v>
      </c>
      <c r="G231" s="78">
        <v>878796</v>
      </c>
      <c r="H231" s="78">
        <v>878796</v>
      </c>
    </row>
    <row r="232" spans="1:8" ht="78.75" x14ac:dyDescent="0.25">
      <c r="A232" s="136" t="s">
        <v>473</v>
      </c>
      <c r="B232" s="136" t="s">
        <v>313</v>
      </c>
      <c r="C232" s="136" t="s">
        <v>313</v>
      </c>
      <c r="D232" s="136" t="s">
        <v>474</v>
      </c>
      <c r="E232" s="118"/>
      <c r="F232" s="78">
        <v>932088.36</v>
      </c>
      <c r="G232" s="78">
        <v>0</v>
      </c>
      <c r="H232" s="78">
        <v>0</v>
      </c>
    </row>
    <row r="233" spans="1:8" ht="63" x14ac:dyDescent="0.25">
      <c r="A233" s="136" t="s">
        <v>317</v>
      </c>
      <c r="B233" s="136" t="s">
        <v>313</v>
      </c>
      <c r="C233" s="136" t="s">
        <v>313</v>
      </c>
      <c r="D233" s="136" t="s">
        <v>474</v>
      </c>
      <c r="E233" s="136" t="s">
        <v>318</v>
      </c>
      <c r="F233" s="78">
        <v>932088.36</v>
      </c>
      <c r="G233" s="78">
        <v>0</v>
      </c>
      <c r="H233" s="78">
        <v>0</v>
      </c>
    </row>
    <row r="234" spans="1:8" ht="47.25" x14ac:dyDescent="0.25">
      <c r="A234" s="136" t="s">
        <v>1154</v>
      </c>
      <c r="B234" s="136" t="s">
        <v>313</v>
      </c>
      <c r="C234" s="136" t="s">
        <v>313</v>
      </c>
      <c r="D234" s="136" t="s">
        <v>1208</v>
      </c>
      <c r="E234" s="118"/>
      <c r="F234" s="78">
        <v>5293268.28</v>
      </c>
      <c r="G234" s="78">
        <v>2586973.9</v>
      </c>
      <c r="H234" s="78">
        <v>2463548.86</v>
      </c>
    </row>
    <row r="235" spans="1:8" ht="63" x14ac:dyDescent="0.25">
      <c r="A235" s="136" t="s">
        <v>317</v>
      </c>
      <c r="B235" s="136" t="s">
        <v>313</v>
      </c>
      <c r="C235" s="136" t="s">
        <v>313</v>
      </c>
      <c r="D235" s="136" t="s">
        <v>1208</v>
      </c>
      <c r="E235" s="136" t="s">
        <v>318</v>
      </c>
      <c r="F235" s="78">
        <v>5293268.28</v>
      </c>
      <c r="G235" s="78">
        <v>2586973.9</v>
      </c>
      <c r="H235" s="78">
        <v>2463548.86</v>
      </c>
    </row>
    <row r="236" spans="1:8" ht="31.5" x14ac:dyDescent="0.25">
      <c r="A236" s="136" t="s">
        <v>475</v>
      </c>
      <c r="B236" s="136" t="s">
        <v>313</v>
      </c>
      <c r="C236" s="136" t="s">
        <v>313</v>
      </c>
      <c r="D236" s="136" t="s">
        <v>476</v>
      </c>
      <c r="E236" s="118"/>
      <c r="F236" s="78">
        <v>168000</v>
      </c>
      <c r="G236" s="78">
        <v>0</v>
      </c>
      <c r="H236" s="78">
        <v>0</v>
      </c>
    </row>
    <row r="237" spans="1:8" ht="63" x14ac:dyDescent="0.25">
      <c r="A237" s="136" t="s">
        <v>317</v>
      </c>
      <c r="B237" s="136" t="s">
        <v>313</v>
      </c>
      <c r="C237" s="136" t="s">
        <v>313</v>
      </c>
      <c r="D237" s="136" t="s">
        <v>476</v>
      </c>
      <c r="E237" s="136" t="s">
        <v>318</v>
      </c>
      <c r="F237" s="78">
        <v>168000</v>
      </c>
      <c r="G237" s="78">
        <v>0</v>
      </c>
      <c r="H237" s="78">
        <v>0</v>
      </c>
    </row>
    <row r="238" spans="1:8" ht="110.25" x14ac:dyDescent="0.25">
      <c r="A238" s="136" t="s">
        <v>477</v>
      </c>
      <c r="B238" s="136" t="s">
        <v>313</v>
      </c>
      <c r="C238" s="136" t="s">
        <v>313</v>
      </c>
      <c r="D238" s="136" t="s">
        <v>478</v>
      </c>
      <c r="E238" s="118"/>
      <c r="F238" s="78">
        <v>187488</v>
      </c>
      <c r="G238" s="78">
        <v>187488</v>
      </c>
      <c r="H238" s="78">
        <v>187488</v>
      </c>
    </row>
    <row r="239" spans="1:8" ht="63" x14ac:dyDescent="0.25">
      <c r="A239" s="136" t="s">
        <v>317</v>
      </c>
      <c r="B239" s="136" t="s">
        <v>313</v>
      </c>
      <c r="C239" s="136" t="s">
        <v>313</v>
      </c>
      <c r="D239" s="136" t="s">
        <v>478</v>
      </c>
      <c r="E239" s="136" t="s">
        <v>318</v>
      </c>
      <c r="F239" s="78">
        <v>187488</v>
      </c>
      <c r="G239" s="78">
        <v>187488</v>
      </c>
      <c r="H239" s="78">
        <v>187488</v>
      </c>
    </row>
    <row r="240" spans="1:8" ht="78.75" x14ac:dyDescent="0.25">
      <c r="A240" s="136" t="s">
        <v>479</v>
      </c>
      <c r="B240" s="136" t="s">
        <v>313</v>
      </c>
      <c r="C240" s="136" t="s">
        <v>313</v>
      </c>
      <c r="D240" s="136" t="s">
        <v>480</v>
      </c>
      <c r="E240" s="118"/>
      <c r="F240" s="78">
        <v>2257416</v>
      </c>
      <c r="G240" s="78">
        <v>2247252</v>
      </c>
      <c r="H240" s="78">
        <v>2247252</v>
      </c>
    </row>
    <row r="241" spans="1:8" ht="63" x14ac:dyDescent="0.25">
      <c r="A241" s="136" t="s">
        <v>317</v>
      </c>
      <c r="B241" s="136" t="s">
        <v>313</v>
      </c>
      <c r="C241" s="136" t="s">
        <v>313</v>
      </c>
      <c r="D241" s="136" t="s">
        <v>480</v>
      </c>
      <c r="E241" s="136" t="s">
        <v>318</v>
      </c>
      <c r="F241" s="78">
        <v>2257416</v>
      </c>
      <c r="G241" s="78">
        <v>2247252</v>
      </c>
      <c r="H241" s="78">
        <v>2247252</v>
      </c>
    </row>
    <row r="242" spans="1:8" ht="47.25" x14ac:dyDescent="0.25">
      <c r="A242" s="136" t="s">
        <v>1209</v>
      </c>
      <c r="B242" s="118"/>
      <c r="C242" s="118"/>
      <c r="D242" s="136" t="s">
        <v>481</v>
      </c>
      <c r="E242" s="118"/>
      <c r="F242" s="78">
        <v>1355518.05</v>
      </c>
      <c r="G242" s="78">
        <v>0</v>
      </c>
      <c r="H242" s="78">
        <v>0</v>
      </c>
    </row>
    <row r="243" spans="1:8" ht="47.25" x14ac:dyDescent="0.25">
      <c r="A243" s="136" t="s">
        <v>1210</v>
      </c>
      <c r="B243" s="118"/>
      <c r="C243" s="118"/>
      <c r="D243" s="136" t="s">
        <v>482</v>
      </c>
      <c r="E243" s="118"/>
      <c r="F243" s="78">
        <v>1355518.05</v>
      </c>
      <c r="G243" s="78">
        <v>0</v>
      </c>
      <c r="H243" s="78">
        <v>0</v>
      </c>
    </row>
    <row r="244" spans="1:8" x14ac:dyDescent="0.25">
      <c r="A244" s="136" t="s">
        <v>1204</v>
      </c>
      <c r="B244" s="136" t="s">
        <v>313</v>
      </c>
      <c r="C244" s="136" t="s">
        <v>313</v>
      </c>
      <c r="D244" s="136" t="s">
        <v>482</v>
      </c>
      <c r="E244" s="118"/>
      <c r="F244" s="78">
        <v>1355518.05</v>
      </c>
      <c r="G244" s="78">
        <v>0</v>
      </c>
      <c r="H244" s="78">
        <v>0</v>
      </c>
    </row>
    <row r="245" spans="1:8" ht="63" x14ac:dyDescent="0.25">
      <c r="A245" s="136" t="s">
        <v>483</v>
      </c>
      <c r="B245" s="136" t="s">
        <v>313</v>
      </c>
      <c r="C245" s="136" t="s">
        <v>313</v>
      </c>
      <c r="D245" s="136" t="s">
        <v>484</v>
      </c>
      <c r="E245" s="118"/>
      <c r="F245" s="78">
        <v>1068993.05</v>
      </c>
      <c r="G245" s="78">
        <v>0</v>
      </c>
      <c r="H245" s="78">
        <v>0</v>
      </c>
    </row>
    <row r="246" spans="1:8" ht="63" x14ac:dyDescent="0.25">
      <c r="A246" s="136" t="s">
        <v>317</v>
      </c>
      <c r="B246" s="136" t="s">
        <v>313</v>
      </c>
      <c r="C246" s="136" t="s">
        <v>313</v>
      </c>
      <c r="D246" s="136" t="s">
        <v>484</v>
      </c>
      <c r="E246" s="136" t="s">
        <v>318</v>
      </c>
      <c r="F246" s="78">
        <v>1068993.05</v>
      </c>
      <c r="G246" s="78">
        <v>0</v>
      </c>
      <c r="H246" s="78">
        <v>0</v>
      </c>
    </row>
    <row r="247" spans="1:8" ht="31.5" x14ac:dyDescent="0.25">
      <c r="A247" s="136" t="s">
        <v>485</v>
      </c>
      <c r="B247" s="136" t="s">
        <v>313</v>
      </c>
      <c r="C247" s="136" t="s">
        <v>313</v>
      </c>
      <c r="D247" s="136" t="s">
        <v>486</v>
      </c>
      <c r="E247" s="118"/>
      <c r="F247" s="78">
        <v>286525</v>
      </c>
      <c r="G247" s="78">
        <v>0</v>
      </c>
      <c r="H247" s="78">
        <v>0</v>
      </c>
    </row>
    <row r="248" spans="1:8" ht="63" x14ac:dyDescent="0.25">
      <c r="A248" s="136" t="s">
        <v>317</v>
      </c>
      <c r="B248" s="136" t="s">
        <v>313</v>
      </c>
      <c r="C248" s="136" t="s">
        <v>313</v>
      </c>
      <c r="D248" s="136" t="s">
        <v>486</v>
      </c>
      <c r="E248" s="136" t="s">
        <v>318</v>
      </c>
      <c r="F248" s="78">
        <v>286525</v>
      </c>
      <c r="G248" s="78">
        <v>0</v>
      </c>
      <c r="H248" s="78">
        <v>0</v>
      </c>
    </row>
    <row r="249" spans="1:8" ht="110.25" x14ac:dyDescent="0.25">
      <c r="A249" s="136" t="s">
        <v>1211</v>
      </c>
      <c r="B249" s="118"/>
      <c r="C249" s="118"/>
      <c r="D249" s="136" t="s">
        <v>487</v>
      </c>
      <c r="E249" s="118"/>
      <c r="F249" s="78">
        <v>72853505.680000007</v>
      </c>
      <c r="G249" s="78">
        <v>42165844.369999997</v>
      </c>
      <c r="H249" s="78">
        <v>37777176.350000001</v>
      </c>
    </row>
    <row r="250" spans="1:8" x14ac:dyDescent="0.25">
      <c r="A250" s="136" t="s">
        <v>1212</v>
      </c>
      <c r="B250" s="118"/>
      <c r="C250" s="118"/>
      <c r="D250" s="136" t="s">
        <v>488</v>
      </c>
      <c r="E250" s="118"/>
      <c r="F250" s="78">
        <v>30187839.010000002</v>
      </c>
      <c r="G250" s="78">
        <v>8469377.6999999993</v>
      </c>
      <c r="H250" s="78">
        <v>4080709.68</v>
      </c>
    </row>
    <row r="251" spans="1:8" ht="236.25" x14ac:dyDescent="0.25">
      <c r="A251" s="136" t="s">
        <v>1213</v>
      </c>
      <c r="B251" s="118"/>
      <c r="C251" s="118"/>
      <c r="D251" s="136" t="s">
        <v>489</v>
      </c>
      <c r="E251" s="118"/>
      <c r="F251" s="78">
        <v>30187839.010000002</v>
      </c>
      <c r="G251" s="78">
        <v>8469377.6999999993</v>
      </c>
      <c r="H251" s="78">
        <v>4080709.68</v>
      </c>
    </row>
    <row r="252" spans="1:8" ht="31.5" x14ac:dyDescent="0.25">
      <c r="A252" s="136" t="s">
        <v>1180</v>
      </c>
      <c r="B252" s="136" t="s">
        <v>314</v>
      </c>
      <c r="C252" s="136" t="s">
        <v>414</v>
      </c>
      <c r="D252" s="136" t="s">
        <v>489</v>
      </c>
      <c r="E252" s="118"/>
      <c r="F252" s="78">
        <v>10000</v>
      </c>
      <c r="G252" s="78">
        <v>0</v>
      </c>
      <c r="H252" s="78">
        <v>0</v>
      </c>
    </row>
    <row r="253" spans="1:8" ht="78.75" x14ac:dyDescent="0.25">
      <c r="A253" s="136" t="s">
        <v>490</v>
      </c>
      <c r="B253" s="136" t="s">
        <v>314</v>
      </c>
      <c r="C253" s="136" t="s">
        <v>414</v>
      </c>
      <c r="D253" s="136" t="s">
        <v>491</v>
      </c>
      <c r="E253" s="118"/>
      <c r="F253" s="78">
        <v>10000</v>
      </c>
      <c r="G253" s="78">
        <v>0</v>
      </c>
      <c r="H253" s="78">
        <v>0</v>
      </c>
    </row>
    <row r="254" spans="1:8" ht="63" x14ac:dyDescent="0.25">
      <c r="A254" s="136" t="s">
        <v>367</v>
      </c>
      <c r="B254" s="136" t="s">
        <v>314</v>
      </c>
      <c r="C254" s="136" t="s">
        <v>414</v>
      </c>
      <c r="D254" s="136" t="s">
        <v>491</v>
      </c>
      <c r="E254" s="136" t="s">
        <v>368</v>
      </c>
      <c r="F254" s="78">
        <v>10000</v>
      </c>
      <c r="G254" s="78">
        <v>0</v>
      </c>
      <c r="H254" s="78">
        <v>0</v>
      </c>
    </row>
    <row r="255" spans="1:8" x14ac:dyDescent="0.25">
      <c r="A255" s="136" t="s">
        <v>1214</v>
      </c>
      <c r="B255" s="136" t="s">
        <v>460</v>
      </c>
      <c r="C255" s="136" t="s">
        <v>314</v>
      </c>
      <c r="D255" s="136" t="s">
        <v>489</v>
      </c>
      <c r="E255" s="118"/>
      <c r="F255" s="78">
        <v>5400502.9699999997</v>
      </c>
      <c r="G255" s="78">
        <v>1154931</v>
      </c>
      <c r="H255" s="78">
        <v>1154931</v>
      </c>
    </row>
    <row r="256" spans="1:8" ht="31.5" x14ac:dyDescent="0.25">
      <c r="A256" s="136" t="s">
        <v>492</v>
      </c>
      <c r="B256" s="136" t="s">
        <v>460</v>
      </c>
      <c r="C256" s="136" t="s">
        <v>314</v>
      </c>
      <c r="D256" s="136" t="s">
        <v>493</v>
      </c>
      <c r="E256" s="118"/>
      <c r="F256" s="78">
        <v>15000</v>
      </c>
      <c r="G256" s="78">
        <v>0</v>
      </c>
      <c r="H256" s="78">
        <v>0</v>
      </c>
    </row>
    <row r="257" spans="1:8" ht="63" x14ac:dyDescent="0.25">
      <c r="A257" s="136" t="s">
        <v>367</v>
      </c>
      <c r="B257" s="136" t="s">
        <v>460</v>
      </c>
      <c r="C257" s="136" t="s">
        <v>314</v>
      </c>
      <c r="D257" s="136" t="s">
        <v>493</v>
      </c>
      <c r="E257" s="136" t="s">
        <v>368</v>
      </c>
      <c r="F257" s="78">
        <v>15000</v>
      </c>
      <c r="G257" s="78">
        <v>0</v>
      </c>
      <c r="H257" s="78">
        <v>0</v>
      </c>
    </row>
    <row r="258" spans="1:8" ht="78.75" x14ac:dyDescent="0.25">
      <c r="A258" s="136" t="s">
        <v>494</v>
      </c>
      <c r="B258" s="136" t="s">
        <v>460</v>
      </c>
      <c r="C258" s="136" t="s">
        <v>314</v>
      </c>
      <c r="D258" s="136" t="s">
        <v>495</v>
      </c>
      <c r="E258" s="118"/>
      <c r="F258" s="78">
        <v>10000</v>
      </c>
      <c r="G258" s="78">
        <v>0</v>
      </c>
      <c r="H258" s="78">
        <v>0</v>
      </c>
    </row>
    <row r="259" spans="1:8" ht="63" x14ac:dyDescent="0.25">
      <c r="A259" s="136" t="s">
        <v>367</v>
      </c>
      <c r="B259" s="136" t="s">
        <v>460</v>
      </c>
      <c r="C259" s="136" t="s">
        <v>314</v>
      </c>
      <c r="D259" s="136" t="s">
        <v>495</v>
      </c>
      <c r="E259" s="136" t="s">
        <v>368</v>
      </c>
      <c r="F259" s="78">
        <v>10000</v>
      </c>
      <c r="G259" s="78">
        <v>0</v>
      </c>
      <c r="H259" s="78">
        <v>0</v>
      </c>
    </row>
    <row r="260" spans="1:8" ht="63" x14ac:dyDescent="0.25">
      <c r="A260" s="136" t="s">
        <v>496</v>
      </c>
      <c r="B260" s="136" t="s">
        <v>460</v>
      </c>
      <c r="C260" s="136" t="s">
        <v>314</v>
      </c>
      <c r="D260" s="136" t="s">
        <v>497</v>
      </c>
      <c r="E260" s="118"/>
      <c r="F260" s="78">
        <v>4045571.97</v>
      </c>
      <c r="G260" s="78">
        <v>0</v>
      </c>
      <c r="H260" s="78">
        <v>0</v>
      </c>
    </row>
    <row r="261" spans="1:8" ht="63" x14ac:dyDescent="0.25">
      <c r="A261" s="136" t="s">
        <v>367</v>
      </c>
      <c r="B261" s="136" t="s">
        <v>460</v>
      </c>
      <c r="C261" s="136" t="s">
        <v>314</v>
      </c>
      <c r="D261" s="136" t="s">
        <v>497</v>
      </c>
      <c r="E261" s="136" t="s">
        <v>368</v>
      </c>
      <c r="F261" s="78">
        <v>4045571.97</v>
      </c>
      <c r="G261" s="78">
        <v>0</v>
      </c>
      <c r="H261" s="78">
        <v>0</v>
      </c>
    </row>
    <row r="262" spans="1:8" ht="47.25" x14ac:dyDescent="0.25">
      <c r="A262" s="136" t="s">
        <v>498</v>
      </c>
      <c r="B262" s="136" t="s">
        <v>460</v>
      </c>
      <c r="C262" s="136" t="s">
        <v>314</v>
      </c>
      <c r="D262" s="136" t="s">
        <v>499</v>
      </c>
      <c r="E262" s="118"/>
      <c r="F262" s="78">
        <v>150000</v>
      </c>
      <c r="G262" s="78">
        <v>0</v>
      </c>
      <c r="H262" s="78">
        <v>0</v>
      </c>
    </row>
    <row r="263" spans="1:8" ht="63" x14ac:dyDescent="0.25">
      <c r="A263" s="136" t="s">
        <v>367</v>
      </c>
      <c r="B263" s="136" t="s">
        <v>460</v>
      </c>
      <c r="C263" s="136" t="s">
        <v>314</v>
      </c>
      <c r="D263" s="136" t="s">
        <v>499</v>
      </c>
      <c r="E263" s="136" t="s">
        <v>368</v>
      </c>
      <c r="F263" s="78">
        <v>150000</v>
      </c>
      <c r="G263" s="78">
        <v>0</v>
      </c>
      <c r="H263" s="78">
        <v>0</v>
      </c>
    </row>
    <row r="264" spans="1:8" ht="63" x14ac:dyDescent="0.25">
      <c r="A264" s="136" t="s">
        <v>500</v>
      </c>
      <c r="B264" s="136" t="s">
        <v>460</v>
      </c>
      <c r="C264" s="136" t="s">
        <v>314</v>
      </c>
      <c r="D264" s="136" t="s">
        <v>501</v>
      </c>
      <c r="E264" s="118"/>
      <c r="F264" s="78">
        <v>1154931</v>
      </c>
      <c r="G264" s="78">
        <v>1154931</v>
      </c>
      <c r="H264" s="78">
        <v>1154931</v>
      </c>
    </row>
    <row r="265" spans="1:8" ht="63" x14ac:dyDescent="0.25">
      <c r="A265" s="136" t="s">
        <v>367</v>
      </c>
      <c r="B265" s="136" t="s">
        <v>460</v>
      </c>
      <c r="C265" s="136" t="s">
        <v>314</v>
      </c>
      <c r="D265" s="136" t="s">
        <v>501</v>
      </c>
      <c r="E265" s="136" t="s">
        <v>368</v>
      </c>
      <c r="F265" s="78">
        <v>1154931</v>
      </c>
      <c r="G265" s="78">
        <v>1154931</v>
      </c>
      <c r="H265" s="78">
        <v>1154931</v>
      </c>
    </row>
    <row r="266" spans="1:8" ht="94.5" x14ac:dyDescent="0.25">
      <c r="A266" s="136" t="s">
        <v>502</v>
      </c>
      <c r="B266" s="136" t="s">
        <v>460</v>
      </c>
      <c r="C266" s="136" t="s">
        <v>314</v>
      </c>
      <c r="D266" s="136" t="s">
        <v>503</v>
      </c>
      <c r="E266" s="118"/>
      <c r="F266" s="78">
        <v>25000</v>
      </c>
      <c r="G266" s="78">
        <v>0</v>
      </c>
      <c r="H266" s="78">
        <v>0</v>
      </c>
    </row>
    <row r="267" spans="1:8" ht="63" x14ac:dyDescent="0.25">
      <c r="A267" s="136" t="s">
        <v>367</v>
      </c>
      <c r="B267" s="136" t="s">
        <v>460</v>
      </c>
      <c r="C267" s="136" t="s">
        <v>314</v>
      </c>
      <c r="D267" s="136" t="s">
        <v>503</v>
      </c>
      <c r="E267" s="136" t="s">
        <v>368</v>
      </c>
      <c r="F267" s="78">
        <v>25000</v>
      </c>
      <c r="G267" s="78">
        <v>0</v>
      </c>
      <c r="H267" s="78">
        <v>0</v>
      </c>
    </row>
    <row r="268" spans="1:8" x14ac:dyDescent="0.25">
      <c r="A268" s="136" t="s">
        <v>1215</v>
      </c>
      <c r="B268" s="136" t="s">
        <v>460</v>
      </c>
      <c r="C268" s="136" t="s">
        <v>343</v>
      </c>
      <c r="D268" s="136" t="s">
        <v>489</v>
      </c>
      <c r="E268" s="118"/>
      <c r="F268" s="78">
        <v>16000000</v>
      </c>
      <c r="G268" s="78">
        <v>0</v>
      </c>
      <c r="H268" s="78">
        <v>0</v>
      </c>
    </row>
    <row r="269" spans="1:8" ht="78.75" x14ac:dyDescent="0.25">
      <c r="A269" s="136" t="s">
        <v>504</v>
      </c>
      <c r="B269" s="136" t="s">
        <v>460</v>
      </c>
      <c r="C269" s="136" t="s">
        <v>343</v>
      </c>
      <c r="D269" s="136" t="s">
        <v>505</v>
      </c>
      <c r="E269" s="118"/>
      <c r="F269" s="78">
        <v>16000000</v>
      </c>
      <c r="G269" s="78">
        <v>0</v>
      </c>
      <c r="H269" s="78">
        <v>0</v>
      </c>
    </row>
    <row r="270" spans="1:8" ht="31.5" x14ac:dyDescent="0.25">
      <c r="A270" s="136" t="s">
        <v>374</v>
      </c>
      <c r="B270" s="136" t="s">
        <v>460</v>
      </c>
      <c r="C270" s="136" t="s">
        <v>343</v>
      </c>
      <c r="D270" s="136" t="s">
        <v>505</v>
      </c>
      <c r="E270" s="136" t="s">
        <v>375</v>
      </c>
      <c r="F270" s="78">
        <v>16000000</v>
      </c>
      <c r="G270" s="78">
        <v>0</v>
      </c>
      <c r="H270" s="78">
        <v>0</v>
      </c>
    </row>
    <row r="271" spans="1:8" x14ac:dyDescent="0.25">
      <c r="A271" s="136" t="s">
        <v>1172</v>
      </c>
      <c r="B271" s="136" t="s">
        <v>396</v>
      </c>
      <c r="C271" s="136" t="s">
        <v>397</v>
      </c>
      <c r="D271" s="136" t="s">
        <v>489</v>
      </c>
      <c r="E271" s="118"/>
      <c r="F271" s="78">
        <v>8777336.0399999991</v>
      </c>
      <c r="G271" s="78">
        <v>7314446.7000000002</v>
      </c>
      <c r="H271" s="78">
        <v>2925778.68</v>
      </c>
    </row>
    <row r="272" spans="1:8" ht="110.25" x14ac:dyDescent="0.25">
      <c r="A272" s="136" t="s">
        <v>506</v>
      </c>
      <c r="B272" s="136" t="s">
        <v>396</v>
      </c>
      <c r="C272" s="136" t="s">
        <v>397</v>
      </c>
      <c r="D272" s="136" t="s">
        <v>507</v>
      </c>
      <c r="E272" s="118"/>
      <c r="F272" s="78">
        <v>8777336.0399999991</v>
      </c>
      <c r="G272" s="78">
        <v>7314446.7000000002</v>
      </c>
      <c r="H272" s="78">
        <v>2925778.68</v>
      </c>
    </row>
    <row r="273" spans="1:8" ht="47.25" x14ac:dyDescent="0.25">
      <c r="A273" s="136" t="s">
        <v>430</v>
      </c>
      <c r="B273" s="136" t="s">
        <v>396</v>
      </c>
      <c r="C273" s="136" t="s">
        <v>397</v>
      </c>
      <c r="D273" s="136" t="s">
        <v>507</v>
      </c>
      <c r="E273" s="136" t="s">
        <v>431</v>
      </c>
      <c r="F273" s="78">
        <v>8777336.0399999991</v>
      </c>
      <c r="G273" s="78">
        <v>7314446.7000000002</v>
      </c>
      <c r="H273" s="78">
        <v>2925778.68</v>
      </c>
    </row>
    <row r="274" spans="1:8" ht="31.5" x14ac:dyDescent="0.25">
      <c r="A274" s="136" t="s">
        <v>1216</v>
      </c>
      <c r="B274" s="118"/>
      <c r="C274" s="118"/>
      <c r="D274" s="136" t="s">
        <v>508</v>
      </c>
      <c r="E274" s="118"/>
      <c r="F274" s="78">
        <v>42665666.670000002</v>
      </c>
      <c r="G274" s="78">
        <v>33696466.670000002</v>
      </c>
      <c r="H274" s="78">
        <v>33696466.670000002</v>
      </c>
    </row>
    <row r="275" spans="1:8" ht="47.25" x14ac:dyDescent="0.25">
      <c r="A275" s="136" t="s">
        <v>1217</v>
      </c>
      <c r="B275" s="118"/>
      <c r="C275" s="118"/>
      <c r="D275" s="136" t="s">
        <v>509</v>
      </c>
      <c r="E275" s="118"/>
      <c r="F275" s="78">
        <v>42665666.670000002</v>
      </c>
      <c r="G275" s="78">
        <v>33696466.670000002</v>
      </c>
      <c r="H275" s="78">
        <v>33696466.670000002</v>
      </c>
    </row>
    <row r="276" spans="1:8" x14ac:dyDescent="0.25">
      <c r="A276" s="136" t="s">
        <v>1215</v>
      </c>
      <c r="B276" s="136" t="s">
        <v>460</v>
      </c>
      <c r="C276" s="136" t="s">
        <v>343</v>
      </c>
      <c r="D276" s="136" t="s">
        <v>509</v>
      </c>
      <c r="E276" s="118"/>
      <c r="F276" s="78">
        <v>42665666.670000002</v>
      </c>
      <c r="G276" s="78">
        <v>33696466.670000002</v>
      </c>
      <c r="H276" s="78">
        <v>33696466.670000002</v>
      </c>
    </row>
    <row r="277" spans="1:8" ht="47.25" x14ac:dyDescent="0.25">
      <c r="A277" s="136" t="s">
        <v>315</v>
      </c>
      <c r="B277" s="136" t="s">
        <v>460</v>
      </c>
      <c r="C277" s="136" t="s">
        <v>343</v>
      </c>
      <c r="D277" s="136" t="s">
        <v>512</v>
      </c>
      <c r="E277" s="118"/>
      <c r="F277" s="78">
        <v>30796466.670000002</v>
      </c>
      <c r="G277" s="78">
        <v>30796466.670000002</v>
      </c>
      <c r="H277" s="78">
        <v>30796466.670000002</v>
      </c>
    </row>
    <row r="278" spans="1:8" ht="63" x14ac:dyDescent="0.25">
      <c r="A278" s="136" t="s">
        <v>317</v>
      </c>
      <c r="B278" s="136" t="s">
        <v>460</v>
      </c>
      <c r="C278" s="136" t="s">
        <v>343</v>
      </c>
      <c r="D278" s="136" t="s">
        <v>512</v>
      </c>
      <c r="E278" s="136" t="s">
        <v>318</v>
      </c>
      <c r="F278" s="78">
        <v>30796466.670000002</v>
      </c>
      <c r="G278" s="78">
        <v>30796466.670000002</v>
      </c>
      <c r="H278" s="78">
        <v>30796466.670000002</v>
      </c>
    </row>
    <row r="279" spans="1:8" ht="47.25" x14ac:dyDescent="0.25">
      <c r="A279" s="136" t="s">
        <v>513</v>
      </c>
      <c r="B279" s="136" t="s">
        <v>460</v>
      </c>
      <c r="C279" s="136" t="s">
        <v>343</v>
      </c>
      <c r="D279" s="136" t="s">
        <v>514</v>
      </c>
      <c r="E279" s="118"/>
      <c r="F279" s="78">
        <v>2900000</v>
      </c>
      <c r="G279" s="78">
        <v>2900000</v>
      </c>
      <c r="H279" s="78">
        <v>2900000</v>
      </c>
    </row>
    <row r="280" spans="1:8" ht="63" x14ac:dyDescent="0.25">
      <c r="A280" s="136" t="s">
        <v>317</v>
      </c>
      <c r="B280" s="136" t="s">
        <v>460</v>
      </c>
      <c r="C280" s="136" t="s">
        <v>343</v>
      </c>
      <c r="D280" s="136" t="s">
        <v>514</v>
      </c>
      <c r="E280" s="136" t="s">
        <v>318</v>
      </c>
      <c r="F280" s="78">
        <v>2900000</v>
      </c>
      <c r="G280" s="78">
        <v>2900000</v>
      </c>
      <c r="H280" s="78">
        <v>2900000</v>
      </c>
    </row>
    <row r="281" spans="1:8" ht="47.25" x14ac:dyDescent="0.25">
      <c r="A281" s="136" t="s">
        <v>510</v>
      </c>
      <c r="B281" s="136" t="s">
        <v>460</v>
      </c>
      <c r="C281" s="136" t="s">
        <v>343</v>
      </c>
      <c r="D281" s="136" t="s">
        <v>511</v>
      </c>
      <c r="E281" s="118"/>
      <c r="F281" s="78">
        <v>8969200</v>
      </c>
      <c r="G281" s="78">
        <v>0</v>
      </c>
      <c r="H281" s="78">
        <v>0</v>
      </c>
    </row>
    <row r="282" spans="1:8" ht="47.25" x14ac:dyDescent="0.25">
      <c r="A282" s="136" t="s">
        <v>430</v>
      </c>
      <c r="B282" s="136" t="s">
        <v>460</v>
      </c>
      <c r="C282" s="136" t="s">
        <v>343</v>
      </c>
      <c r="D282" s="136" t="s">
        <v>511</v>
      </c>
      <c r="E282" s="136" t="s">
        <v>431</v>
      </c>
      <c r="F282" s="78">
        <v>8969200</v>
      </c>
      <c r="G282" s="78">
        <v>0</v>
      </c>
      <c r="H282" s="78">
        <v>0</v>
      </c>
    </row>
    <row r="283" spans="1:8" ht="63" x14ac:dyDescent="0.25">
      <c r="A283" s="136" t="s">
        <v>1218</v>
      </c>
      <c r="B283" s="118"/>
      <c r="C283" s="118"/>
      <c r="D283" s="136" t="s">
        <v>515</v>
      </c>
      <c r="E283" s="118"/>
      <c r="F283" s="78">
        <v>240321175.81999999</v>
      </c>
      <c r="G283" s="78">
        <v>102640547.73</v>
      </c>
      <c r="H283" s="78">
        <v>65163172.109999999</v>
      </c>
    </row>
    <row r="284" spans="1:8" ht="110.25" x14ac:dyDescent="0.25">
      <c r="A284" s="136" t="s">
        <v>1219</v>
      </c>
      <c r="B284" s="118"/>
      <c r="C284" s="118"/>
      <c r="D284" s="136" t="s">
        <v>516</v>
      </c>
      <c r="E284" s="118"/>
      <c r="F284" s="78">
        <v>99374650.140000001</v>
      </c>
      <c r="G284" s="78">
        <v>66401369.149999999</v>
      </c>
      <c r="H284" s="78">
        <v>65163172.109999999</v>
      </c>
    </row>
    <row r="285" spans="1:8" ht="126" x14ac:dyDescent="0.25">
      <c r="A285" s="136" t="s">
        <v>1220</v>
      </c>
      <c r="B285" s="118"/>
      <c r="C285" s="118"/>
      <c r="D285" s="136" t="s">
        <v>517</v>
      </c>
      <c r="E285" s="118"/>
      <c r="F285" s="78">
        <v>99374650.140000001</v>
      </c>
      <c r="G285" s="78">
        <v>66401369.149999999</v>
      </c>
      <c r="H285" s="78">
        <v>65163172.109999999</v>
      </c>
    </row>
    <row r="286" spans="1:8" ht="31.5" x14ac:dyDescent="0.25">
      <c r="A286" s="136" t="s">
        <v>1221</v>
      </c>
      <c r="B286" s="136" t="s">
        <v>397</v>
      </c>
      <c r="C286" s="136" t="s">
        <v>362</v>
      </c>
      <c r="D286" s="136" t="s">
        <v>517</v>
      </c>
      <c r="E286" s="118"/>
      <c r="F286" s="78">
        <v>99374650.140000001</v>
      </c>
      <c r="G286" s="78">
        <v>66401369.149999999</v>
      </c>
      <c r="H286" s="78">
        <v>65163172.109999999</v>
      </c>
    </row>
    <row r="287" spans="1:8" ht="47.25" x14ac:dyDescent="0.25">
      <c r="A287" s="136" t="s">
        <v>315</v>
      </c>
      <c r="B287" s="136" t="s">
        <v>397</v>
      </c>
      <c r="C287" s="136" t="s">
        <v>362</v>
      </c>
      <c r="D287" s="136" t="s">
        <v>518</v>
      </c>
      <c r="E287" s="118"/>
      <c r="F287" s="78">
        <v>5195332.58</v>
      </c>
      <c r="G287" s="78">
        <v>5195332.58</v>
      </c>
      <c r="H287" s="78">
        <v>5195332.58</v>
      </c>
    </row>
    <row r="288" spans="1:8" ht="63" x14ac:dyDescent="0.25">
      <c r="A288" s="136" t="s">
        <v>317</v>
      </c>
      <c r="B288" s="136" t="s">
        <v>397</v>
      </c>
      <c r="C288" s="136" t="s">
        <v>362</v>
      </c>
      <c r="D288" s="136" t="s">
        <v>518</v>
      </c>
      <c r="E288" s="136" t="s">
        <v>318</v>
      </c>
      <c r="F288" s="78">
        <v>5195332.58</v>
      </c>
      <c r="G288" s="78">
        <v>5195332.58</v>
      </c>
      <c r="H288" s="78">
        <v>5195332.58</v>
      </c>
    </row>
    <row r="289" spans="1:8" ht="94.5" x14ac:dyDescent="0.25">
      <c r="A289" s="136" t="s">
        <v>519</v>
      </c>
      <c r="B289" s="136" t="s">
        <v>397</v>
      </c>
      <c r="C289" s="136" t="s">
        <v>362</v>
      </c>
      <c r="D289" s="136" t="s">
        <v>520</v>
      </c>
      <c r="E289" s="118"/>
      <c r="F289" s="78">
        <v>40794375.82</v>
      </c>
      <c r="G289" s="78">
        <v>35253575.82</v>
      </c>
      <c r="H289" s="78">
        <v>35253575.82</v>
      </c>
    </row>
    <row r="290" spans="1:8" ht="63" x14ac:dyDescent="0.25">
      <c r="A290" s="136" t="s">
        <v>317</v>
      </c>
      <c r="B290" s="136" t="s">
        <v>397</v>
      </c>
      <c r="C290" s="136" t="s">
        <v>362</v>
      </c>
      <c r="D290" s="136" t="s">
        <v>520</v>
      </c>
      <c r="E290" s="136" t="s">
        <v>318</v>
      </c>
      <c r="F290" s="78">
        <v>40794375.82</v>
      </c>
      <c r="G290" s="78">
        <v>35253575.82</v>
      </c>
      <c r="H290" s="78">
        <v>35253575.82</v>
      </c>
    </row>
    <row r="291" spans="1:8" ht="47.25" x14ac:dyDescent="0.25">
      <c r="A291" s="136" t="s">
        <v>510</v>
      </c>
      <c r="B291" s="136" t="s">
        <v>397</v>
      </c>
      <c r="C291" s="136" t="s">
        <v>362</v>
      </c>
      <c r="D291" s="136" t="s">
        <v>1222</v>
      </c>
      <c r="E291" s="118"/>
      <c r="F291" s="78">
        <v>283000</v>
      </c>
      <c r="G291" s="78">
        <v>0</v>
      </c>
      <c r="H291" s="78">
        <v>0</v>
      </c>
    </row>
    <row r="292" spans="1:8" ht="63" x14ac:dyDescent="0.25">
      <c r="A292" s="136" t="s">
        <v>317</v>
      </c>
      <c r="B292" s="136" t="s">
        <v>397</v>
      </c>
      <c r="C292" s="136" t="s">
        <v>362</v>
      </c>
      <c r="D292" s="136" t="s">
        <v>1222</v>
      </c>
      <c r="E292" s="136" t="s">
        <v>318</v>
      </c>
      <c r="F292" s="78">
        <v>283000</v>
      </c>
      <c r="G292" s="78">
        <v>0</v>
      </c>
      <c r="H292" s="78">
        <v>0</v>
      </c>
    </row>
    <row r="293" spans="1:8" ht="47.25" x14ac:dyDescent="0.25">
      <c r="A293" s="136" t="s">
        <v>1154</v>
      </c>
      <c r="B293" s="136" t="s">
        <v>397</v>
      </c>
      <c r="C293" s="136" t="s">
        <v>362</v>
      </c>
      <c r="D293" s="136" t="s">
        <v>1223</v>
      </c>
      <c r="E293" s="118"/>
      <c r="F293" s="78">
        <v>53101941.740000002</v>
      </c>
      <c r="G293" s="78">
        <v>25952460.75</v>
      </c>
      <c r="H293" s="78">
        <v>24714263.710000001</v>
      </c>
    </row>
    <row r="294" spans="1:8" ht="63" x14ac:dyDescent="0.25">
      <c r="A294" s="136" t="s">
        <v>317</v>
      </c>
      <c r="B294" s="136" t="s">
        <v>397</v>
      </c>
      <c r="C294" s="136" t="s">
        <v>362</v>
      </c>
      <c r="D294" s="136" t="s">
        <v>1223</v>
      </c>
      <c r="E294" s="136" t="s">
        <v>318</v>
      </c>
      <c r="F294" s="78">
        <v>53101941.740000002</v>
      </c>
      <c r="G294" s="78">
        <v>25952460.75</v>
      </c>
      <c r="H294" s="78">
        <v>24714263.710000001</v>
      </c>
    </row>
    <row r="295" spans="1:8" ht="94.5" x14ac:dyDescent="0.25">
      <c r="A295" s="136" t="s">
        <v>1224</v>
      </c>
      <c r="B295" s="118"/>
      <c r="C295" s="118"/>
      <c r="D295" s="136" t="s">
        <v>521</v>
      </c>
      <c r="E295" s="118"/>
      <c r="F295" s="78">
        <v>140946525.68000001</v>
      </c>
      <c r="G295" s="78">
        <v>36239178.579999998</v>
      </c>
      <c r="H295" s="78">
        <v>0</v>
      </c>
    </row>
    <row r="296" spans="1:8" ht="141.75" x14ac:dyDescent="0.25">
      <c r="A296" s="136" t="s">
        <v>1225</v>
      </c>
      <c r="B296" s="118"/>
      <c r="C296" s="118"/>
      <c r="D296" s="136" t="s">
        <v>522</v>
      </c>
      <c r="E296" s="118"/>
      <c r="F296" s="78">
        <v>110747209.68000001</v>
      </c>
      <c r="G296" s="78">
        <v>0</v>
      </c>
      <c r="H296" s="78">
        <v>0</v>
      </c>
    </row>
    <row r="297" spans="1:8" ht="31.5" x14ac:dyDescent="0.25">
      <c r="A297" s="136" t="s">
        <v>1221</v>
      </c>
      <c r="B297" s="136" t="s">
        <v>397</v>
      </c>
      <c r="C297" s="136" t="s">
        <v>362</v>
      </c>
      <c r="D297" s="136" t="s">
        <v>522</v>
      </c>
      <c r="E297" s="118"/>
      <c r="F297" s="78">
        <v>110747209.68000001</v>
      </c>
      <c r="G297" s="78">
        <v>0</v>
      </c>
      <c r="H297" s="78">
        <v>0</v>
      </c>
    </row>
    <row r="298" spans="1:8" ht="47.25" x14ac:dyDescent="0.25">
      <c r="A298" s="136" t="s">
        <v>510</v>
      </c>
      <c r="B298" s="136" t="s">
        <v>397</v>
      </c>
      <c r="C298" s="136" t="s">
        <v>362</v>
      </c>
      <c r="D298" s="136" t="s">
        <v>1226</v>
      </c>
      <c r="E298" s="118"/>
      <c r="F298" s="78">
        <v>5057000</v>
      </c>
      <c r="G298" s="78">
        <v>0</v>
      </c>
      <c r="H298" s="78">
        <v>0</v>
      </c>
    </row>
    <row r="299" spans="1:8" ht="63" x14ac:dyDescent="0.25">
      <c r="A299" s="136" t="s">
        <v>317</v>
      </c>
      <c r="B299" s="136" t="s">
        <v>397</v>
      </c>
      <c r="C299" s="136" t="s">
        <v>362</v>
      </c>
      <c r="D299" s="136" t="s">
        <v>1226</v>
      </c>
      <c r="E299" s="136" t="s">
        <v>318</v>
      </c>
      <c r="F299" s="78">
        <v>5057000</v>
      </c>
      <c r="G299" s="78">
        <v>0</v>
      </c>
      <c r="H299" s="78">
        <v>0</v>
      </c>
    </row>
    <row r="300" spans="1:8" ht="173.25" x14ac:dyDescent="0.25">
      <c r="A300" s="136" t="s">
        <v>523</v>
      </c>
      <c r="B300" s="136" t="s">
        <v>397</v>
      </c>
      <c r="C300" s="136" t="s">
        <v>362</v>
      </c>
      <c r="D300" s="136" t="s">
        <v>524</v>
      </c>
      <c r="E300" s="118"/>
      <c r="F300" s="78">
        <v>105690209.68000001</v>
      </c>
      <c r="G300" s="78">
        <v>0</v>
      </c>
      <c r="H300" s="78">
        <v>0</v>
      </c>
    </row>
    <row r="301" spans="1:8" ht="63" x14ac:dyDescent="0.25">
      <c r="A301" s="136" t="s">
        <v>317</v>
      </c>
      <c r="B301" s="136" t="s">
        <v>397</v>
      </c>
      <c r="C301" s="136" t="s">
        <v>362</v>
      </c>
      <c r="D301" s="136" t="s">
        <v>524</v>
      </c>
      <c r="E301" s="136" t="s">
        <v>318</v>
      </c>
      <c r="F301" s="78">
        <v>105690209.68000001</v>
      </c>
      <c r="G301" s="78">
        <v>0</v>
      </c>
      <c r="H301" s="78">
        <v>0</v>
      </c>
    </row>
    <row r="302" spans="1:8" ht="47.25" x14ac:dyDescent="0.25">
      <c r="A302" s="136" t="s">
        <v>1227</v>
      </c>
      <c r="B302" s="118"/>
      <c r="C302" s="118"/>
      <c r="D302" s="136" t="s">
        <v>1080</v>
      </c>
      <c r="E302" s="118"/>
      <c r="F302" s="78">
        <v>30199316</v>
      </c>
      <c r="G302" s="78">
        <v>36239178.579999998</v>
      </c>
      <c r="H302" s="78">
        <v>0</v>
      </c>
    </row>
    <row r="303" spans="1:8" ht="31.5" x14ac:dyDescent="0.25">
      <c r="A303" s="136" t="s">
        <v>1221</v>
      </c>
      <c r="B303" s="136" t="s">
        <v>397</v>
      </c>
      <c r="C303" s="136" t="s">
        <v>362</v>
      </c>
      <c r="D303" s="136" t="s">
        <v>1080</v>
      </c>
      <c r="E303" s="118"/>
      <c r="F303" s="78">
        <v>30199316</v>
      </c>
      <c r="G303" s="78">
        <v>36239178.579999998</v>
      </c>
      <c r="H303" s="78">
        <v>0</v>
      </c>
    </row>
    <row r="304" spans="1:8" ht="110.25" x14ac:dyDescent="0.25">
      <c r="A304" s="136" t="s">
        <v>1102</v>
      </c>
      <c r="B304" s="136" t="s">
        <v>397</v>
      </c>
      <c r="C304" s="136" t="s">
        <v>362</v>
      </c>
      <c r="D304" s="136" t="s">
        <v>1081</v>
      </c>
      <c r="E304" s="118"/>
      <c r="F304" s="78">
        <v>30199316</v>
      </c>
      <c r="G304" s="78">
        <v>36239178.579999998</v>
      </c>
      <c r="H304" s="78">
        <v>0</v>
      </c>
    </row>
    <row r="305" spans="1:8" ht="63" x14ac:dyDescent="0.25">
      <c r="A305" s="136" t="s">
        <v>367</v>
      </c>
      <c r="B305" s="136" t="s">
        <v>397</v>
      </c>
      <c r="C305" s="136" t="s">
        <v>362</v>
      </c>
      <c r="D305" s="136" t="s">
        <v>1081</v>
      </c>
      <c r="E305" s="136" t="s">
        <v>368</v>
      </c>
      <c r="F305" s="78">
        <v>30199316</v>
      </c>
      <c r="G305" s="78">
        <v>36239178.579999998</v>
      </c>
      <c r="H305" s="78">
        <v>0</v>
      </c>
    </row>
    <row r="306" spans="1:8" ht="110.25" x14ac:dyDescent="0.25">
      <c r="A306" s="136" t="s">
        <v>1228</v>
      </c>
      <c r="B306" s="118"/>
      <c r="C306" s="118"/>
      <c r="D306" s="136" t="s">
        <v>525</v>
      </c>
      <c r="E306" s="118"/>
      <c r="F306" s="78">
        <v>21211218.32</v>
      </c>
      <c r="G306" s="78">
        <v>21211218.32</v>
      </c>
      <c r="H306" s="78">
        <v>21211218.32</v>
      </c>
    </row>
    <row r="307" spans="1:8" ht="78.75" x14ac:dyDescent="0.25">
      <c r="A307" s="136" t="s">
        <v>1229</v>
      </c>
      <c r="B307" s="118"/>
      <c r="C307" s="118"/>
      <c r="D307" s="136" t="s">
        <v>526</v>
      </c>
      <c r="E307" s="118"/>
      <c r="F307" s="78">
        <v>20736158.32</v>
      </c>
      <c r="G307" s="78">
        <v>20736158.32</v>
      </c>
      <c r="H307" s="78">
        <v>20736158.32</v>
      </c>
    </row>
    <row r="308" spans="1:8" ht="252" x14ac:dyDescent="0.25">
      <c r="A308" s="136" t="s">
        <v>1230</v>
      </c>
      <c r="B308" s="118"/>
      <c r="C308" s="118"/>
      <c r="D308" s="136" t="s">
        <v>527</v>
      </c>
      <c r="E308" s="118"/>
      <c r="F308" s="78">
        <v>20736158.32</v>
      </c>
      <c r="G308" s="78">
        <v>20736158.32</v>
      </c>
      <c r="H308" s="78">
        <v>20736158.32</v>
      </c>
    </row>
    <row r="309" spans="1:8" ht="78.75" x14ac:dyDescent="0.25">
      <c r="A309" s="136" t="s">
        <v>1231</v>
      </c>
      <c r="B309" s="136" t="s">
        <v>343</v>
      </c>
      <c r="C309" s="136" t="s">
        <v>396</v>
      </c>
      <c r="D309" s="136" t="s">
        <v>527</v>
      </c>
      <c r="E309" s="118"/>
      <c r="F309" s="78">
        <v>20736158.32</v>
      </c>
      <c r="G309" s="78">
        <v>20736158.32</v>
      </c>
      <c r="H309" s="78">
        <v>20736158.32</v>
      </c>
    </row>
    <row r="310" spans="1:8" ht="204.75" x14ac:dyDescent="0.25">
      <c r="A310" s="136" t="s">
        <v>528</v>
      </c>
      <c r="B310" s="136" t="s">
        <v>343</v>
      </c>
      <c r="C310" s="136" t="s">
        <v>396</v>
      </c>
      <c r="D310" s="136" t="s">
        <v>529</v>
      </c>
      <c r="E310" s="118"/>
      <c r="F310" s="78">
        <v>20676158.32</v>
      </c>
      <c r="G310" s="78">
        <v>20676158.32</v>
      </c>
      <c r="H310" s="78">
        <v>20676158.32</v>
      </c>
    </row>
    <row r="311" spans="1:8" ht="141.75" x14ac:dyDescent="0.25">
      <c r="A311" s="136" t="s">
        <v>365</v>
      </c>
      <c r="B311" s="136" t="s">
        <v>343</v>
      </c>
      <c r="C311" s="136" t="s">
        <v>396</v>
      </c>
      <c r="D311" s="136" t="s">
        <v>529</v>
      </c>
      <c r="E311" s="136" t="s">
        <v>366</v>
      </c>
      <c r="F311" s="78">
        <v>19189300.32</v>
      </c>
      <c r="G311" s="78">
        <v>19189300.32</v>
      </c>
      <c r="H311" s="78">
        <v>19189300.32</v>
      </c>
    </row>
    <row r="312" spans="1:8" ht="63" x14ac:dyDescent="0.25">
      <c r="A312" s="136" t="s">
        <v>367</v>
      </c>
      <c r="B312" s="136" t="s">
        <v>343</v>
      </c>
      <c r="C312" s="136" t="s">
        <v>396</v>
      </c>
      <c r="D312" s="136" t="s">
        <v>529</v>
      </c>
      <c r="E312" s="136" t="s">
        <v>368</v>
      </c>
      <c r="F312" s="78">
        <v>1445073</v>
      </c>
      <c r="G312" s="78">
        <v>1445073</v>
      </c>
      <c r="H312" s="78">
        <v>1445073</v>
      </c>
    </row>
    <row r="313" spans="1:8" ht="31.5" x14ac:dyDescent="0.25">
      <c r="A313" s="136" t="s">
        <v>374</v>
      </c>
      <c r="B313" s="136" t="s">
        <v>343</v>
      </c>
      <c r="C313" s="136" t="s">
        <v>396</v>
      </c>
      <c r="D313" s="136" t="s">
        <v>529</v>
      </c>
      <c r="E313" s="136" t="s">
        <v>375</v>
      </c>
      <c r="F313" s="78">
        <v>41785</v>
      </c>
      <c r="G313" s="78">
        <v>41785</v>
      </c>
      <c r="H313" s="78">
        <v>41785</v>
      </c>
    </row>
    <row r="314" spans="1:8" ht="110.25" x14ac:dyDescent="0.25">
      <c r="A314" s="136" t="s">
        <v>530</v>
      </c>
      <c r="B314" s="136" t="s">
        <v>343</v>
      </c>
      <c r="C314" s="136" t="s">
        <v>396</v>
      </c>
      <c r="D314" s="136" t="s">
        <v>531</v>
      </c>
      <c r="E314" s="118"/>
      <c r="F314" s="78">
        <v>60000</v>
      </c>
      <c r="G314" s="78">
        <v>60000</v>
      </c>
      <c r="H314" s="78">
        <v>60000</v>
      </c>
    </row>
    <row r="315" spans="1:8" ht="63" x14ac:dyDescent="0.25">
      <c r="A315" s="136" t="s">
        <v>367</v>
      </c>
      <c r="B315" s="136" t="s">
        <v>343</v>
      </c>
      <c r="C315" s="136" t="s">
        <v>396</v>
      </c>
      <c r="D315" s="136" t="s">
        <v>531</v>
      </c>
      <c r="E315" s="136" t="s">
        <v>368</v>
      </c>
      <c r="F315" s="78">
        <v>60000</v>
      </c>
      <c r="G315" s="78">
        <v>60000</v>
      </c>
      <c r="H315" s="78">
        <v>60000</v>
      </c>
    </row>
    <row r="316" spans="1:8" ht="94.5" x14ac:dyDescent="0.25">
      <c r="A316" s="136" t="s">
        <v>1232</v>
      </c>
      <c r="B316" s="118"/>
      <c r="C316" s="118"/>
      <c r="D316" s="136" t="s">
        <v>532</v>
      </c>
      <c r="E316" s="118"/>
      <c r="F316" s="78">
        <v>475060</v>
      </c>
      <c r="G316" s="78">
        <v>475060</v>
      </c>
      <c r="H316" s="78">
        <v>475060</v>
      </c>
    </row>
    <row r="317" spans="1:8" ht="141.75" x14ac:dyDescent="0.25">
      <c r="A317" s="136" t="s">
        <v>1233</v>
      </c>
      <c r="B317" s="118"/>
      <c r="C317" s="118"/>
      <c r="D317" s="136" t="s">
        <v>533</v>
      </c>
      <c r="E317" s="118"/>
      <c r="F317" s="78">
        <v>475060</v>
      </c>
      <c r="G317" s="78">
        <v>475060</v>
      </c>
      <c r="H317" s="78">
        <v>475060</v>
      </c>
    </row>
    <row r="318" spans="1:8" ht="78.75" x14ac:dyDescent="0.25">
      <c r="A318" s="136" t="s">
        <v>1231</v>
      </c>
      <c r="B318" s="136" t="s">
        <v>343</v>
      </c>
      <c r="C318" s="136" t="s">
        <v>396</v>
      </c>
      <c r="D318" s="136" t="s">
        <v>533</v>
      </c>
      <c r="E318" s="118"/>
      <c r="F318" s="78">
        <v>475060</v>
      </c>
      <c r="G318" s="78">
        <v>475060</v>
      </c>
      <c r="H318" s="78">
        <v>475060</v>
      </c>
    </row>
    <row r="319" spans="1:8" ht="78.75" x14ac:dyDescent="0.25">
      <c r="A319" s="136" t="s">
        <v>534</v>
      </c>
      <c r="B319" s="136" t="s">
        <v>343</v>
      </c>
      <c r="C319" s="136" t="s">
        <v>396</v>
      </c>
      <c r="D319" s="136" t="s">
        <v>535</v>
      </c>
      <c r="E319" s="118"/>
      <c r="F319" s="78">
        <v>475060</v>
      </c>
      <c r="G319" s="78">
        <v>475060</v>
      </c>
      <c r="H319" s="78">
        <v>475060</v>
      </c>
    </row>
    <row r="320" spans="1:8" ht="63" x14ac:dyDescent="0.25">
      <c r="A320" s="136" t="s">
        <v>367</v>
      </c>
      <c r="B320" s="136" t="s">
        <v>343</v>
      </c>
      <c r="C320" s="136" t="s">
        <v>396</v>
      </c>
      <c r="D320" s="136" t="s">
        <v>535</v>
      </c>
      <c r="E320" s="136" t="s">
        <v>368</v>
      </c>
      <c r="F320" s="78">
        <v>475060</v>
      </c>
      <c r="G320" s="78">
        <v>475060</v>
      </c>
      <c r="H320" s="78">
        <v>475060</v>
      </c>
    </row>
    <row r="321" spans="1:8" ht="110.25" x14ac:dyDescent="0.25">
      <c r="A321" s="136" t="s">
        <v>1234</v>
      </c>
      <c r="B321" s="118"/>
      <c r="C321" s="118"/>
      <c r="D321" s="136" t="s">
        <v>536</v>
      </c>
      <c r="E321" s="118"/>
      <c r="F321" s="78">
        <v>1243200</v>
      </c>
      <c r="G321" s="78">
        <v>1243200</v>
      </c>
      <c r="H321" s="78">
        <v>1243200</v>
      </c>
    </row>
    <row r="322" spans="1:8" ht="110.25" x14ac:dyDescent="0.25">
      <c r="A322" s="136" t="s">
        <v>537</v>
      </c>
      <c r="B322" s="118"/>
      <c r="C322" s="118"/>
      <c r="D322" s="136" t="s">
        <v>536</v>
      </c>
      <c r="E322" s="118"/>
      <c r="F322" s="78">
        <v>1243200</v>
      </c>
      <c r="G322" s="78">
        <v>1243200</v>
      </c>
      <c r="H322" s="78">
        <v>1243200</v>
      </c>
    </row>
    <row r="323" spans="1:8" ht="63" x14ac:dyDescent="0.25">
      <c r="A323" s="136" t="s">
        <v>1235</v>
      </c>
      <c r="B323" s="118"/>
      <c r="C323" s="118"/>
      <c r="D323" s="136" t="s">
        <v>538</v>
      </c>
      <c r="E323" s="118"/>
      <c r="F323" s="78">
        <v>1243200</v>
      </c>
      <c r="G323" s="78">
        <v>1243200</v>
      </c>
      <c r="H323" s="78">
        <v>1243200</v>
      </c>
    </row>
    <row r="324" spans="1:8" ht="31.5" x14ac:dyDescent="0.25">
      <c r="A324" s="136" t="s">
        <v>1180</v>
      </c>
      <c r="B324" s="136" t="s">
        <v>314</v>
      </c>
      <c r="C324" s="136" t="s">
        <v>414</v>
      </c>
      <c r="D324" s="136" t="s">
        <v>538</v>
      </c>
      <c r="E324" s="118"/>
      <c r="F324" s="78">
        <v>1243200</v>
      </c>
      <c r="G324" s="78">
        <v>1243200</v>
      </c>
      <c r="H324" s="78">
        <v>1243200</v>
      </c>
    </row>
    <row r="325" spans="1:8" ht="63" x14ac:dyDescent="0.25">
      <c r="A325" s="136" t="s">
        <v>539</v>
      </c>
      <c r="B325" s="136" t="s">
        <v>314</v>
      </c>
      <c r="C325" s="136" t="s">
        <v>414</v>
      </c>
      <c r="D325" s="136" t="s">
        <v>540</v>
      </c>
      <c r="E325" s="118"/>
      <c r="F325" s="78">
        <v>1243200</v>
      </c>
      <c r="G325" s="78">
        <v>1243200</v>
      </c>
      <c r="H325" s="78">
        <v>1243200</v>
      </c>
    </row>
    <row r="326" spans="1:8" ht="63" x14ac:dyDescent="0.25">
      <c r="A326" s="136" t="s">
        <v>367</v>
      </c>
      <c r="B326" s="136" t="s">
        <v>314</v>
      </c>
      <c r="C326" s="136" t="s">
        <v>414</v>
      </c>
      <c r="D326" s="136" t="s">
        <v>540</v>
      </c>
      <c r="E326" s="136" t="s">
        <v>368</v>
      </c>
      <c r="F326" s="78">
        <v>1243200</v>
      </c>
      <c r="G326" s="78">
        <v>1243200</v>
      </c>
      <c r="H326" s="78">
        <v>1243200</v>
      </c>
    </row>
    <row r="327" spans="1:8" ht="78.75" x14ac:dyDescent="0.25">
      <c r="A327" s="136" t="s">
        <v>1236</v>
      </c>
      <c r="B327" s="118"/>
      <c r="C327" s="118"/>
      <c r="D327" s="136" t="s">
        <v>541</v>
      </c>
      <c r="E327" s="118"/>
      <c r="F327" s="78">
        <v>12028447</v>
      </c>
      <c r="G327" s="78">
        <v>12028447</v>
      </c>
      <c r="H327" s="78">
        <v>12028447</v>
      </c>
    </row>
    <row r="328" spans="1:8" ht="78.75" x14ac:dyDescent="0.25">
      <c r="A328" s="136" t="s">
        <v>1237</v>
      </c>
      <c r="B328" s="118"/>
      <c r="C328" s="118"/>
      <c r="D328" s="136" t="s">
        <v>542</v>
      </c>
      <c r="E328" s="118"/>
      <c r="F328" s="78">
        <v>8389141</v>
      </c>
      <c r="G328" s="78">
        <v>8389141</v>
      </c>
      <c r="H328" s="78">
        <v>8389141</v>
      </c>
    </row>
    <row r="329" spans="1:8" ht="94.5" x14ac:dyDescent="0.25">
      <c r="A329" s="136" t="s">
        <v>1238</v>
      </c>
      <c r="B329" s="118"/>
      <c r="C329" s="118"/>
      <c r="D329" s="136" t="s">
        <v>543</v>
      </c>
      <c r="E329" s="118"/>
      <c r="F329" s="78">
        <v>8389141</v>
      </c>
      <c r="G329" s="78">
        <v>8389141</v>
      </c>
      <c r="H329" s="78">
        <v>8389141</v>
      </c>
    </row>
    <row r="330" spans="1:8" ht="31.5" x14ac:dyDescent="0.25">
      <c r="A330" s="136" t="s">
        <v>1180</v>
      </c>
      <c r="B330" s="136" t="s">
        <v>314</v>
      </c>
      <c r="C330" s="136" t="s">
        <v>414</v>
      </c>
      <c r="D330" s="136" t="s">
        <v>543</v>
      </c>
      <c r="E330" s="118"/>
      <c r="F330" s="78">
        <v>8389141</v>
      </c>
      <c r="G330" s="78">
        <v>8389141</v>
      </c>
      <c r="H330" s="78">
        <v>8389141</v>
      </c>
    </row>
    <row r="331" spans="1:8" ht="63" x14ac:dyDescent="0.25">
      <c r="A331" s="136" t="s">
        <v>372</v>
      </c>
      <c r="B331" s="136" t="s">
        <v>314</v>
      </c>
      <c r="C331" s="136" t="s">
        <v>414</v>
      </c>
      <c r="D331" s="136" t="s">
        <v>544</v>
      </c>
      <c r="E331" s="118"/>
      <c r="F331" s="78">
        <v>8389141</v>
      </c>
      <c r="G331" s="78">
        <v>8389141</v>
      </c>
      <c r="H331" s="78">
        <v>8389141</v>
      </c>
    </row>
    <row r="332" spans="1:8" ht="141.75" x14ac:dyDescent="0.25">
      <c r="A332" s="136" t="s">
        <v>365</v>
      </c>
      <c r="B332" s="136" t="s">
        <v>314</v>
      </c>
      <c r="C332" s="136" t="s">
        <v>414</v>
      </c>
      <c r="D332" s="136" t="s">
        <v>544</v>
      </c>
      <c r="E332" s="136" t="s">
        <v>366</v>
      </c>
      <c r="F332" s="78">
        <v>8103127</v>
      </c>
      <c r="G332" s="78">
        <v>8103127</v>
      </c>
      <c r="H332" s="78">
        <v>8103127</v>
      </c>
    </row>
    <row r="333" spans="1:8" ht="63" x14ac:dyDescent="0.25">
      <c r="A333" s="136" t="s">
        <v>367</v>
      </c>
      <c r="B333" s="136" t="s">
        <v>314</v>
      </c>
      <c r="C333" s="136" t="s">
        <v>414</v>
      </c>
      <c r="D333" s="136" t="s">
        <v>544</v>
      </c>
      <c r="E333" s="136" t="s">
        <v>368</v>
      </c>
      <c r="F333" s="78">
        <v>285014</v>
      </c>
      <c r="G333" s="78">
        <v>285014</v>
      </c>
      <c r="H333" s="78">
        <v>285014</v>
      </c>
    </row>
    <row r="334" spans="1:8" ht="31.5" x14ac:dyDescent="0.25">
      <c r="A334" s="136" t="s">
        <v>374</v>
      </c>
      <c r="B334" s="136" t="s">
        <v>314</v>
      </c>
      <c r="C334" s="136" t="s">
        <v>414</v>
      </c>
      <c r="D334" s="136" t="s">
        <v>544</v>
      </c>
      <c r="E334" s="136" t="s">
        <v>375</v>
      </c>
      <c r="F334" s="78">
        <v>1000</v>
      </c>
      <c r="G334" s="78">
        <v>1000</v>
      </c>
      <c r="H334" s="78">
        <v>1000</v>
      </c>
    </row>
    <row r="335" spans="1:8" ht="63" x14ac:dyDescent="0.25">
      <c r="A335" s="136" t="s">
        <v>1239</v>
      </c>
      <c r="B335" s="118"/>
      <c r="C335" s="118"/>
      <c r="D335" s="136" t="s">
        <v>545</v>
      </c>
      <c r="E335" s="118"/>
      <c r="F335" s="78">
        <v>3639306</v>
      </c>
      <c r="G335" s="78">
        <v>3639306</v>
      </c>
      <c r="H335" s="78">
        <v>3639306</v>
      </c>
    </row>
    <row r="336" spans="1:8" ht="63" x14ac:dyDescent="0.25">
      <c r="A336" s="136" t="s">
        <v>1235</v>
      </c>
      <c r="B336" s="118"/>
      <c r="C336" s="118"/>
      <c r="D336" s="136" t="s">
        <v>546</v>
      </c>
      <c r="E336" s="118"/>
      <c r="F336" s="78">
        <v>3639306</v>
      </c>
      <c r="G336" s="78">
        <v>3639306</v>
      </c>
      <c r="H336" s="78">
        <v>3639306</v>
      </c>
    </row>
    <row r="337" spans="1:8" ht="31.5" x14ac:dyDescent="0.25">
      <c r="A337" s="136" t="s">
        <v>1180</v>
      </c>
      <c r="B337" s="136" t="s">
        <v>314</v>
      </c>
      <c r="C337" s="136" t="s">
        <v>414</v>
      </c>
      <c r="D337" s="136" t="s">
        <v>546</v>
      </c>
      <c r="E337" s="118"/>
      <c r="F337" s="78">
        <v>3639306</v>
      </c>
      <c r="G337" s="78">
        <v>3639306</v>
      </c>
      <c r="H337" s="78">
        <v>3639306</v>
      </c>
    </row>
    <row r="338" spans="1:8" ht="63" x14ac:dyDescent="0.25">
      <c r="A338" s="136" t="s">
        <v>547</v>
      </c>
      <c r="B338" s="136" t="s">
        <v>314</v>
      </c>
      <c r="C338" s="136" t="s">
        <v>414</v>
      </c>
      <c r="D338" s="136" t="s">
        <v>548</v>
      </c>
      <c r="E338" s="118"/>
      <c r="F338" s="78">
        <v>255886</v>
      </c>
      <c r="G338" s="78">
        <v>255886</v>
      </c>
      <c r="H338" s="78">
        <v>255886</v>
      </c>
    </row>
    <row r="339" spans="1:8" ht="63" x14ac:dyDescent="0.25">
      <c r="A339" s="136" t="s">
        <v>367</v>
      </c>
      <c r="B339" s="136" t="s">
        <v>314</v>
      </c>
      <c r="C339" s="136" t="s">
        <v>414</v>
      </c>
      <c r="D339" s="136" t="s">
        <v>548</v>
      </c>
      <c r="E339" s="136" t="s">
        <v>368</v>
      </c>
      <c r="F339" s="78">
        <v>255886</v>
      </c>
      <c r="G339" s="78">
        <v>255886</v>
      </c>
      <c r="H339" s="78">
        <v>255886</v>
      </c>
    </row>
    <row r="340" spans="1:8" ht="63" x14ac:dyDescent="0.25">
      <c r="A340" s="136" t="s">
        <v>549</v>
      </c>
      <c r="B340" s="136" t="s">
        <v>314</v>
      </c>
      <c r="C340" s="136" t="s">
        <v>414</v>
      </c>
      <c r="D340" s="136" t="s">
        <v>550</v>
      </c>
      <c r="E340" s="118"/>
      <c r="F340" s="78">
        <v>3270347</v>
      </c>
      <c r="G340" s="78">
        <v>3270347</v>
      </c>
      <c r="H340" s="78">
        <v>3270347</v>
      </c>
    </row>
    <row r="341" spans="1:8" ht="63" x14ac:dyDescent="0.25">
      <c r="A341" s="136" t="s">
        <v>367</v>
      </c>
      <c r="B341" s="136" t="s">
        <v>314</v>
      </c>
      <c r="C341" s="136" t="s">
        <v>414</v>
      </c>
      <c r="D341" s="136" t="s">
        <v>550</v>
      </c>
      <c r="E341" s="136" t="s">
        <v>368</v>
      </c>
      <c r="F341" s="78">
        <v>3270347</v>
      </c>
      <c r="G341" s="78">
        <v>3270347</v>
      </c>
      <c r="H341" s="78">
        <v>3270347</v>
      </c>
    </row>
    <row r="342" spans="1:8" ht="63" x14ac:dyDescent="0.25">
      <c r="A342" s="136" t="s">
        <v>551</v>
      </c>
      <c r="B342" s="136" t="s">
        <v>314</v>
      </c>
      <c r="C342" s="136" t="s">
        <v>414</v>
      </c>
      <c r="D342" s="136" t="s">
        <v>552</v>
      </c>
      <c r="E342" s="118"/>
      <c r="F342" s="78">
        <v>113073</v>
      </c>
      <c r="G342" s="78">
        <v>113073</v>
      </c>
      <c r="H342" s="78">
        <v>113073</v>
      </c>
    </row>
    <row r="343" spans="1:8" ht="63" x14ac:dyDescent="0.25">
      <c r="A343" s="136" t="s">
        <v>367</v>
      </c>
      <c r="B343" s="136" t="s">
        <v>314</v>
      </c>
      <c r="C343" s="136" t="s">
        <v>414</v>
      </c>
      <c r="D343" s="136" t="s">
        <v>552</v>
      </c>
      <c r="E343" s="136" t="s">
        <v>368</v>
      </c>
      <c r="F343" s="78">
        <v>113073</v>
      </c>
      <c r="G343" s="78">
        <v>113073</v>
      </c>
      <c r="H343" s="78">
        <v>113073</v>
      </c>
    </row>
    <row r="344" spans="1:8" ht="63" x14ac:dyDescent="0.25">
      <c r="A344" s="136" t="s">
        <v>1240</v>
      </c>
      <c r="B344" s="118"/>
      <c r="C344" s="118"/>
      <c r="D344" s="136" t="s">
        <v>553</v>
      </c>
      <c r="E344" s="118"/>
      <c r="F344" s="78">
        <v>34958100.509999998</v>
      </c>
      <c r="G344" s="78">
        <v>30099785.420000002</v>
      </c>
      <c r="H344" s="78">
        <v>28734716.760000002</v>
      </c>
    </row>
    <row r="345" spans="1:8" ht="47.25" x14ac:dyDescent="0.25">
      <c r="A345" s="136" t="s">
        <v>1241</v>
      </c>
      <c r="B345" s="118"/>
      <c r="C345" s="118"/>
      <c r="D345" s="136" t="s">
        <v>554</v>
      </c>
      <c r="E345" s="118"/>
      <c r="F345" s="78">
        <v>25407907.350000001</v>
      </c>
      <c r="G345" s="78">
        <v>20130588.760000002</v>
      </c>
      <c r="H345" s="78">
        <v>19713183.600000001</v>
      </c>
    </row>
    <row r="346" spans="1:8" ht="47.25" x14ac:dyDescent="0.25">
      <c r="A346" s="136" t="s">
        <v>1242</v>
      </c>
      <c r="B346" s="118"/>
      <c r="C346" s="118"/>
      <c r="D346" s="136" t="s">
        <v>555</v>
      </c>
      <c r="E346" s="118"/>
      <c r="F346" s="78">
        <v>13623092.93</v>
      </c>
      <c r="G346" s="78">
        <v>9310097.0399999991</v>
      </c>
      <c r="H346" s="78">
        <v>9113395.7100000009</v>
      </c>
    </row>
    <row r="347" spans="1:8" x14ac:dyDescent="0.25">
      <c r="A347" s="136" t="s">
        <v>1215</v>
      </c>
      <c r="B347" s="136" t="s">
        <v>460</v>
      </c>
      <c r="C347" s="136" t="s">
        <v>343</v>
      </c>
      <c r="D347" s="136" t="s">
        <v>555</v>
      </c>
      <c r="E347" s="118"/>
      <c r="F347" s="78">
        <v>13623092.93</v>
      </c>
      <c r="G347" s="78">
        <v>9310097.0399999991</v>
      </c>
      <c r="H347" s="78">
        <v>9113395.7100000009</v>
      </c>
    </row>
    <row r="348" spans="1:8" ht="47.25" x14ac:dyDescent="0.25">
      <c r="A348" s="136" t="s">
        <v>315</v>
      </c>
      <c r="B348" s="136" t="s">
        <v>460</v>
      </c>
      <c r="C348" s="136" t="s">
        <v>343</v>
      </c>
      <c r="D348" s="136" t="s">
        <v>556</v>
      </c>
      <c r="E348" s="118"/>
      <c r="F348" s="78">
        <v>1033615.9</v>
      </c>
      <c r="G348" s="78">
        <v>1033615.9</v>
      </c>
      <c r="H348" s="78">
        <v>1033615.9</v>
      </c>
    </row>
    <row r="349" spans="1:8" ht="63" x14ac:dyDescent="0.25">
      <c r="A349" s="136" t="s">
        <v>317</v>
      </c>
      <c r="B349" s="136" t="s">
        <v>460</v>
      </c>
      <c r="C349" s="136" t="s">
        <v>343</v>
      </c>
      <c r="D349" s="136" t="s">
        <v>556</v>
      </c>
      <c r="E349" s="136" t="s">
        <v>318</v>
      </c>
      <c r="F349" s="78">
        <v>1033615.9</v>
      </c>
      <c r="G349" s="78">
        <v>1033615.9</v>
      </c>
      <c r="H349" s="78">
        <v>1033615.9</v>
      </c>
    </row>
    <row r="350" spans="1:8" ht="47.25" x14ac:dyDescent="0.25">
      <c r="A350" s="136" t="s">
        <v>557</v>
      </c>
      <c r="B350" s="136" t="s">
        <v>460</v>
      </c>
      <c r="C350" s="136" t="s">
        <v>343</v>
      </c>
      <c r="D350" s="136" t="s">
        <v>558</v>
      </c>
      <c r="E350" s="118"/>
      <c r="F350" s="78">
        <v>60000</v>
      </c>
      <c r="G350" s="78">
        <v>60000</v>
      </c>
      <c r="H350" s="78">
        <v>60000</v>
      </c>
    </row>
    <row r="351" spans="1:8" ht="63" x14ac:dyDescent="0.25">
      <c r="A351" s="136" t="s">
        <v>317</v>
      </c>
      <c r="B351" s="136" t="s">
        <v>460</v>
      </c>
      <c r="C351" s="136" t="s">
        <v>343</v>
      </c>
      <c r="D351" s="136" t="s">
        <v>558</v>
      </c>
      <c r="E351" s="136" t="s">
        <v>318</v>
      </c>
      <c r="F351" s="78">
        <v>60000</v>
      </c>
      <c r="G351" s="78">
        <v>60000</v>
      </c>
      <c r="H351" s="78">
        <v>60000</v>
      </c>
    </row>
    <row r="352" spans="1:8" ht="78.75" x14ac:dyDescent="0.25">
      <c r="A352" s="136" t="s">
        <v>559</v>
      </c>
      <c r="B352" s="136" t="s">
        <v>460</v>
      </c>
      <c r="C352" s="136" t="s">
        <v>343</v>
      </c>
      <c r="D352" s="136" t="s">
        <v>560</v>
      </c>
      <c r="E352" s="118"/>
      <c r="F352" s="78">
        <v>2921010.17</v>
      </c>
      <c r="G352" s="78">
        <v>2921010.17</v>
      </c>
      <c r="H352" s="78">
        <v>2921010.17</v>
      </c>
    </row>
    <row r="353" spans="1:8" ht="63" x14ac:dyDescent="0.25">
      <c r="A353" s="136" t="s">
        <v>317</v>
      </c>
      <c r="B353" s="136" t="s">
        <v>460</v>
      </c>
      <c r="C353" s="136" t="s">
        <v>343</v>
      </c>
      <c r="D353" s="136" t="s">
        <v>560</v>
      </c>
      <c r="E353" s="136" t="s">
        <v>318</v>
      </c>
      <c r="F353" s="78">
        <v>2921010.17</v>
      </c>
      <c r="G353" s="78">
        <v>2921010.17</v>
      </c>
      <c r="H353" s="78">
        <v>2921010.17</v>
      </c>
    </row>
    <row r="354" spans="1:8" ht="31.5" x14ac:dyDescent="0.25">
      <c r="A354" s="136" t="s">
        <v>561</v>
      </c>
      <c r="B354" s="136" t="s">
        <v>460</v>
      </c>
      <c r="C354" s="136" t="s">
        <v>343</v>
      </c>
      <c r="D354" s="136" t="s">
        <v>562</v>
      </c>
      <c r="E354" s="118"/>
      <c r="F354" s="78">
        <v>125000</v>
      </c>
      <c r="G354" s="78">
        <v>125000</v>
      </c>
      <c r="H354" s="78">
        <v>125000</v>
      </c>
    </row>
    <row r="355" spans="1:8" ht="63" x14ac:dyDescent="0.25">
      <c r="A355" s="136" t="s">
        <v>317</v>
      </c>
      <c r="B355" s="136" t="s">
        <v>460</v>
      </c>
      <c r="C355" s="136" t="s">
        <v>343</v>
      </c>
      <c r="D355" s="136" t="s">
        <v>562</v>
      </c>
      <c r="E355" s="136" t="s">
        <v>318</v>
      </c>
      <c r="F355" s="78">
        <v>125000</v>
      </c>
      <c r="G355" s="78">
        <v>125000</v>
      </c>
      <c r="H355" s="78">
        <v>125000</v>
      </c>
    </row>
    <row r="356" spans="1:8" ht="94.5" x14ac:dyDescent="0.25">
      <c r="A356" s="136" t="s">
        <v>563</v>
      </c>
      <c r="B356" s="136" t="s">
        <v>460</v>
      </c>
      <c r="C356" s="136" t="s">
        <v>343</v>
      </c>
      <c r="D356" s="136" t="s">
        <v>564</v>
      </c>
      <c r="E356" s="118"/>
      <c r="F356" s="78">
        <v>500000</v>
      </c>
      <c r="G356" s="78">
        <v>500000</v>
      </c>
      <c r="H356" s="78">
        <v>500000</v>
      </c>
    </row>
    <row r="357" spans="1:8" ht="63" x14ac:dyDescent="0.25">
      <c r="A357" s="136" t="s">
        <v>317</v>
      </c>
      <c r="B357" s="136" t="s">
        <v>460</v>
      </c>
      <c r="C357" s="136" t="s">
        <v>343</v>
      </c>
      <c r="D357" s="136" t="s">
        <v>564</v>
      </c>
      <c r="E357" s="136" t="s">
        <v>318</v>
      </c>
      <c r="F357" s="78">
        <v>500000</v>
      </c>
      <c r="G357" s="78">
        <v>500000</v>
      </c>
      <c r="H357" s="78">
        <v>500000</v>
      </c>
    </row>
    <row r="358" spans="1:8" ht="47.25" x14ac:dyDescent="0.25">
      <c r="A358" s="136" t="s">
        <v>1154</v>
      </c>
      <c r="B358" s="136" t="s">
        <v>460</v>
      </c>
      <c r="C358" s="136" t="s">
        <v>343</v>
      </c>
      <c r="D358" s="136" t="s">
        <v>1243</v>
      </c>
      <c r="E358" s="118"/>
      <c r="F358" s="78">
        <v>8435831.8599999994</v>
      </c>
      <c r="G358" s="78">
        <v>4122835.97</v>
      </c>
      <c r="H358" s="78">
        <v>3926134.64</v>
      </c>
    </row>
    <row r="359" spans="1:8" ht="63" x14ac:dyDescent="0.25">
      <c r="A359" s="136" t="s">
        <v>317</v>
      </c>
      <c r="B359" s="136" t="s">
        <v>460</v>
      </c>
      <c r="C359" s="136" t="s">
        <v>343</v>
      </c>
      <c r="D359" s="136" t="s">
        <v>1243</v>
      </c>
      <c r="E359" s="136" t="s">
        <v>318</v>
      </c>
      <c r="F359" s="78">
        <v>8435831.8599999994</v>
      </c>
      <c r="G359" s="78">
        <v>4122835.97</v>
      </c>
      <c r="H359" s="78">
        <v>3926134.64</v>
      </c>
    </row>
    <row r="360" spans="1:8" ht="31.5" x14ac:dyDescent="0.25">
      <c r="A360" s="136" t="s">
        <v>565</v>
      </c>
      <c r="B360" s="136" t="s">
        <v>460</v>
      </c>
      <c r="C360" s="136" t="s">
        <v>343</v>
      </c>
      <c r="D360" s="136" t="s">
        <v>566</v>
      </c>
      <c r="E360" s="118"/>
      <c r="F360" s="78">
        <v>547635</v>
      </c>
      <c r="G360" s="78">
        <v>547635</v>
      </c>
      <c r="H360" s="78">
        <v>547635</v>
      </c>
    </row>
    <row r="361" spans="1:8" ht="63" x14ac:dyDescent="0.25">
      <c r="A361" s="136" t="s">
        <v>317</v>
      </c>
      <c r="B361" s="136" t="s">
        <v>460</v>
      </c>
      <c r="C361" s="136" t="s">
        <v>343</v>
      </c>
      <c r="D361" s="136" t="s">
        <v>566</v>
      </c>
      <c r="E361" s="136" t="s">
        <v>318</v>
      </c>
      <c r="F361" s="78">
        <v>547635</v>
      </c>
      <c r="G361" s="78">
        <v>547635</v>
      </c>
      <c r="H361" s="78">
        <v>547635</v>
      </c>
    </row>
    <row r="362" spans="1:8" ht="94.5" x14ac:dyDescent="0.25">
      <c r="A362" s="136" t="s">
        <v>1244</v>
      </c>
      <c r="B362" s="118"/>
      <c r="C362" s="118"/>
      <c r="D362" s="136" t="s">
        <v>567</v>
      </c>
      <c r="E362" s="118"/>
      <c r="F362" s="78">
        <v>8142390.7999999998</v>
      </c>
      <c r="G362" s="78">
        <v>7033863.5199999996</v>
      </c>
      <c r="H362" s="78">
        <v>6983307.2999999998</v>
      </c>
    </row>
    <row r="363" spans="1:8" x14ac:dyDescent="0.25">
      <c r="A363" s="136" t="s">
        <v>1215</v>
      </c>
      <c r="B363" s="136" t="s">
        <v>460</v>
      </c>
      <c r="C363" s="136" t="s">
        <v>343</v>
      </c>
      <c r="D363" s="136" t="s">
        <v>567</v>
      </c>
      <c r="E363" s="118"/>
      <c r="F363" s="78">
        <v>8142390.7999999998</v>
      </c>
      <c r="G363" s="78">
        <v>7033863.5199999996</v>
      </c>
      <c r="H363" s="78">
        <v>6983307.2999999998</v>
      </c>
    </row>
    <row r="364" spans="1:8" ht="47.25" x14ac:dyDescent="0.25">
      <c r="A364" s="136" t="s">
        <v>315</v>
      </c>
      <c r="B364" s="136" t="s">
        <v>460</v>
      </c>
      <c r="C364" s="136" t="s">
        <v>343</v>
      </c>
      <c r="D364" s="136" t="s">
        <v>568</v>
      </c>
      <c r="E364" s="118"/>
      <c r="F364" s="78">
        <v>5639671.6900000004</v>
      </c>
      <c r="G364" s="78">
        <v>5639671.6900000004</v>
      </c>
      <c r="H364" s="78">
        <v>5639671.6900000004</v>
      </c>
    </row>
    <row r="365" spans="1:8" ht="63" x14ac:dyDescent="0.25">
      <c r="A365" s="136" t="s">
        <v>317</v>
      </c>
      <c r="B365" s="136" t="s">
        <v>460</v>
      </c>
      <c r="C365" s="136" t="s">
        <v>343</v>
      </c>
      <c r="D365" s="136" t="s">
        <v>568</v>
      </c>
      <c r="E365" s="136" t="s">
        <v>318</v>
      </c>
      <c r="F365" s="78">
        <v>5639671.6900000004</v>
      </c>
      <c r="G365" s="78">
        <v>5639671.6900000004</v>
      </c>
      <c r="H365" s="78">
        <v>5639671.6900000004</v>
      </c>
    </row>
    <row r="366" spans="1:8" ht="31.5" x14ac:dyDescent="0.25">
      <c r="A366" s="136" t="s">
        <v>569</v>
      </c>
      <c r="B366" s="136" t="s">
        <v>460</v>
      </c>
      <c r="C366" s="136" t="s">
        <v>343</v>
      </c>
      <c r="D366" s="136" t="s">
        <v>570</v>
      </c>
      <c r="E366" s="118"/>
      <c r="F366" s="78">
        <v>334539.5</v>
      </c>
      <c r="G366" s="78">
        <v>334539.5</v>
      </c>
      <c r="H366" s="78">
        <v>334539.5</v>
      </c>
    </row>
    <row r="367" spans="1:8" ht="63" x14ac:dyDescent="0.25">
      <c r="A367" s="136" t="s">
        <v>317</v>
      </c>
      <c r="B367" s="136" t="s">
        <v>460</v>
      </c>
      <c r="C367" s="136" t="s">
        <v>343</v>
      </c>
      <c r="D367" s="136" t="s">
        <v>570</v>
      </c>
      <c r="E367" s="136" t="s">
        <v>318</v>
      </c>
      <c r="F367" s="78">
        <v>334539.5</v>
      </c>
      <c r="G367" s="78">
        <v>334539.5</v>
      </c>
      <c r="H367" s="78">
        <v>334539.5</v>
      </c>
    </row>
    <row r="368" spans="1:8" ht="47.25" x14ac:dyDescent="0.25">
      <c r="A368" s="136" t="s">
        <v>1154</v>
      </c>
      <c r="B368" s="136" t="s">
        <v>460</v>
      </c>
      <c r="C368" s="136" t="s">
        <v>343</v>
      </c>
      <c r="D368" s="136" t="s">
        <v>1245</v>
      </c>
      <c r="E368" s="118"/>
      <c r="F368" s="78">
        <v>2168179.61</v>
      </c>
      <c r="G368" s="78">
        <v>1059652.33</v>
      </c>
      <c r="H368" s="78">
        <v>1009096.11</v>
      </c>
    </row>
    <row r="369" spans="1:8" ht="63" x14ac:dyDescent="0.25">
      <c r="A369" s="136" t="s">
        <v>317</v>
      </c>
      <c r="B369" s="136" t="s">
        <v>460</v>
      </c>
      <c r="C369" s="136" t="s">
        <v>343</v>
      </c>
      <c r="D369" s="136" t="s">
        <v>1245</v>
      </c>
      <c r="E369" s="136" t="s">
        <v>318</v>
      </c>
      <c r="F369" s="78">
        <v>2168179.61</v>
      </c>
      <c r="G369" s="78">
        <v>1059652.33</v>
      </c>
      <c r="H369" s="78">
        <v>1009096.11</v>
      </c>
    </row>
    <row r="370" spans="1:8" ht="126" x14ac:dyDescent="0.25">
      <c r="A370" s="136" t="s">
        <v>1246</v>
      </c>
      <c r="B370" s="118"/>
      <c r="C370" s="118"/>
      <c r="D370" s="136" t="s">
        <v>571</v>
      </c>
      <c r="E370" s="118"/>
      <c r="F370" s="78">
        <v>3642423.62</v>
      </c>
      <c r="G370" s="78">
        <v>3786628.2</v>
      </c>
      <c r="H370" s="78">
        <v>3616480.59</v>
      </c>
    </row>
    <row r="371" spans="1:8" x14ac:dyDescent="0.25">
      <c r="A371" s="136" t="s">
        <v>1215</v>
      </c>
      <c r="B371" s="136" t="s">
        <v>460</v>
      </c>
      <c r="C371" s="136" t="s">
        <v>343</v>
      </c>
      <c r="D371" s="136" t="s">
        <v>571</v>
      </c>
      <c r="E371" s="118"/>
      <c r="F371" s="78">
        <v>3642423.62</v>
      </c>
      <c r="G371" s="78">
        <v>3786628.2</v>
      </c>
      <c r="H371" s="78">
        <v>3616480.59</v>
      </c>
    </row>
    <row r="372" spans="1:8" ht="47.25" x14ac:dyDescent="0.25">
      <c r="A372" s="136" t="s">
        <v>572</v>
      </c>
      <c r="B372" s="136" t="s">
        <v>460</v>
      </c>
      <c r="C372" s="136" t="s">
        <v>343</v>
      </c>
      <c r="D372" s="136" t="s">
        <v>573</v>
      </c>
      <c r="E372" s="118"/>
      <c r="F372" s="78">
        <v>3642423.62</v>
      </c>
      <c r="G372" s="78">
        <v>3786628.2</v>
      </c>
      <c r="H372" s="78">
        <v>3616480.59</v>
      </c>
    </row>
    <row r="373" spans="1:8" ht="63" x14ac:dyDescent="0.25">
      <c r="A373" s="136" t="s">
        <v>317</v>
      </c>
      <c r="B373" s="136" t="s">
        <v>460</v>
      </c>
      <c r="C373" s="136" t="s">
        <v>343</v>
      </c>
      <c r="D373" s="136" t="s">
        <v>573</v>
      </c>
      <c r="E373" s="136" t="s">
        <v>318</v>
      </c>
      <c r="F373" s="78">
        <v>3642423.62</v>
      </c>
      <c r="G373" s="78">
        <v>3786628.2</v>
      </c>
      <c r="H373" s="78">
        <v>3616480.59</v>
      </c>
    </row>
    <row r="374" spans="1:8" ht="63" x14ac:dyDescent="0.25">
      <c r="A374" s="136" t="s">
        <v>1247</v>
      </c>
      <c r="B374" s="118"/>
      <c r="C374" s="118"/>
      <c r="D374" s="136" t="s">
        <v>574</v>
      </c>
      <c r="E374" s="118"/>
      <c r="F374" s="78">
        <v>9550193.1600000001</v>
      </c>
      <c r="G374" s="78">
        <v>9969196.6600000001</v>
      </c>
      <c r="H374" s="78">
        <v>9021533.1600000001</v>
      </c>
    </row>
    <row r="375" spans="1:8" ht="47.25" x14ac:dyDescent="0.25">
      <c r="A375" s="136" t="s">
        <v>1248</v>
      </c>
      <c r="B375" s="118"/>
      <c r="C375" s="118"/>
      <c r="D375" s="136" t="s">
        <v>575</v>
      </c>
      <c r="E375" s="118"/>
      <c r="F375" s="78">
        <v>9550193.1600000001</v>
      </c>
      <c r="G375" s="78">
        <v>9969196.6600000001</v>
      </c>
      <c r="H375" s="78">
        <v>9021533.1600000001</v>
      </c>
    </row>
    <row r="376" spans="1:8" x14ac:dyDescent="0.25">
      <c r="A376" s="136" t="s">
        <v>1249</v>
      </c>
      <c r="B376" s="136" t="s">
        <v>397</v>
      </c>
      <c r="C376" s="136" t="s">
        <v>576</v>
      </c>
      <c r="D376" s="136" t="s">
        <v>575</v>
      </c>
      <c r="E376" s="118"/>
      <c r="F376" s="78">
        <v>9550193.1600000001</v>
      </c>
      <c r="G376" s="78">
        <v>9969196.6600000001</v>
      </c>
      <c r="H376" s="78">
        <v>9021533.1600000001</v>
      </c>
    </row>
    <row r="377" spans="1:8" ht="63" x14ac:dyDescent="0.25">
      <c r="A377" s="136" t="s">
        <v>577</v>
      </c>
      <c r="B377" s="136" t="s">
        <v>397</v>
      </c>
      <c r="C377" s="136" t="s">
        <v>576</v>
      </c>
      <c r="D377" s="136" t="s">
        <v>578</v>
      </c>
      <c r="E377" s="118"/>
      <c r="F377" s="78">
        <v>9550193.1600000001</v>
      </c>
      <c r="G377" s="78">
        <v>9969196.6600000001</v>
      </c>
      <c r="H377" s="78">
        <v>9021533.1600000001</v>
      </c>
    </row>
    <row r="378" spans="1:8" ht="63" x14ac:dyDescent="0.25">
      <c r="A378" s="136" t="s">
        <v>317</v>
      </c>
      <c r="B378" s="136" t="s">
        <v>397</v>
      </c>
      <c r="C378" s="136" t="s">
        <v>576</v>
      </c>
      <c r="D378" s="136" t="s">
        <v>578</v>
      </c>
      <c r="E378" s="136" t="s">
        <v>318</v>
      </c>
      <c r="F378" s="78">
        <v>9550193.1600000001</v>
      </c>
      <c r="G378" s="78">
        <v>9969196.6600000001</v>
      </c>
      <c r="H378" s="78">
        <v>9021533.1600000001</v>
      </c>
    </row>
    <row r="379" spans="1:8" ht="63" x14ac:dyDescent="0.25">
      <c r="A379" s="136" t="s">
        <v>1250</v>
      </c>
      <c r="B379" s="118"/>
      <c r="C379" s="118"/>
      <c r="D379" s="136" t="s">
        <v>579</v>
      </c>
      <c r="E379" s="118"/>
      <c r="F379" s="78">
        <v>1682584.57</v>
      </c>
      <c r="G379" s="78">
        <v>95720.22</v>
      </c>
      <c r="H379" s="78">
        <v>95720.22</v>
      </c>
    </row>
    <row r="380" spans="1:8" ht="63" x14ac:dyDescent="0.25">
      <c r="A380" s="136" t="s">
        <v>1251</v>
      </c>
      <c r="B380" s="118"/>
      <c r="C380" s="118"/>
      <c r="D380" s="136" t="s">
        <v>935</v>
      </c>
      <c r="E380" s="118"/>
      <c r="F380" s="78">
        <v>1650976.57</v>
      </c>
      <c r="G380" s="78">
        <v>95720.22</v>
      </c>
      <c r="H380" s="78">
        <v>95720.22</v>
      </c>
    </row>
    <row r="381" spans="1:8" ht="63" x14ac:dyDescent="0.25">
      <c r="A381" s="136" t="s">
        <v>1252</v>
      </c>
      <c r="B381" s="118"/>
      <c r="C381" s="118"/>
      <c r="D381" s="136" t="s">
        <v>936</v>
      </c>
      <c r="E381" s="118"/>
      <c r="F381" s="78">
        <v>247737.37</v>
      </c>
      <c r="G381" s="78">
        <v>0</v>
      </c>
      <c r="H381" s="78">
        <v>0</v>
      </c>
    </row>
    <row r="382" spans="1:8" ht="31.5" x14ac:dyDescent="0.25">
      <c r="A382" s="136" t="s">
        <v>1180</v>
      </c>
      <c r="B382" s="136" t="s">
        <v>314</v>
      </c>
      <c r="C382" s="136" t="s">
        <v>414</v>
      </c>
      <c r="D382" s="136" t="s">
        <v>936</v>
      </c>
      <c r="E382" s="118"/>
      <c r="F382" s="78">
        <v>247737.37</v>
      </c>
      <c r="G382" s="78">
        <v>0</v>
      </c>
      <c r="H382" s="78">
        <v>0</v>
      </c>
    </row>
    <row r="383" spans="1:8" ht="47.25" x14ac:dyDescent="0.25">
      <c r="A383" s="136" t="s">
        <v>580</v>
      </c>
      <c r="B383" s="136" t="s">
        <v>314</v>
      </c>
      <c r="C383" s="136" t="s">
        <v>414</v>
      </c>
      <c r="D383" s="136" t="s">
        <v>937</v>
      </c>
      <c r="E383" s="118"/>
      <c r="F383" s="78">
        <v>247737.37</v>
      </c>
      <c r="G383" s="78">
        <v>0</v>
      </c>
      <c r="H383" s="78">
        <v>0</v>
      </c>
    </row>
    <row r="384" spans="1:8" ht="63" x14ac:dyDescent="0.25">
      <c r="A384" s="136" t="s">
        <v>317</v>
      </c>
      <c r="B384" s="136" t="s">
        <v>314</v>
      </c>
      <c r="C384" s="136" t="s">
        <v>414</v>
      </c>
      <c r="D384" s="136" t="s">
        <v>937</v>
      </c>
      <c r="E384" s="136" t="s">
        <v>318</v>
      </c>
      <c r="F384" s="78">
        <v>247737.37</v>
      </c>
      <c r="G384" s="78">
        <v>0</v>
      </c>
      <c r="H384" s="78">
        <v>0</v>
      </c>
    </row>
    <row r="385" spans="1:8" ht="78.75" x14ac:dyDescent="0.25">
      <c r="A385" s="136" t="s">
        <v>1253</v>
      </c>
      <c r="B385" s="118"/>
      <c r="C385" s="118"/>
      <c r="D385" s="136" t="s">
        <v>938</v>
      </c>
      <c r="E385" s="118"/>
      <c r="F385" s="78">
        <v>1403239.2</v>
      </c>
      <c r="G385" s="78">
        <v>95720.22</v>
      </c>
      <c r="H385" s="78">
        <v>95720.22</v>
      </c>
    </row>
    <row r="386" spans="1:8" ht="31.5" x14ac:dyDescent="0.25">
      <c r="A386" s="136" t="s">
        <v>1254</v>
      </c>
      <c r="B386" s="136" t="s">
        <v>397</v>
      </c>
      <c r="C386" s="136" t="s">
        <v>460</v>
      </c>
      <c r="D386" s="136" t="s">
        <v>938</v>
      </c>
      <c r="E386" s="118"/>
      <c r="F386" s="78">
        <v>1403239.2</v>
      </c>
      <c r="G386" s="78">
        <v>95720.22</v>
      </c>
      <c r="H386" s="78">
        <v>95720.22</v>
      </c>
    </row>
    <row r="387" spans="1:8" ht="110.25" x14ac:dyDescent="0.25">
      <c r="A387" s="136" t="s">
        <v>581</v>
      </c>
      <c r="B387" s="136" t="s">
        <v>397</v>
      </c>
      <c r="C387" s="136" t="s">
        <v>460</v>
      </c>
      <c r="D387" s="136" t="s">
        <v>939</v>
      </c>
      <c r="E387" s="118"/>
      <c r="F387" s="78">
        <v>1403239.2</v>
      </c>
      <c r="G387" s="78">
        <v>95720.22</v>
      </c>
      <c r="H387" s="78">
        <v>95720.22</v>
      </c>
    </row>
    <row r="388" spans="1:8" ht="63" x14ac:dyDescent="0.25">
      <c r="A388" s="136" t="s">
        <v>317</v>
      </c>
      <c r="B388" s="136" t="s">
        <v>397</v>
      </c>
      <c r="C388" s="136" t="s">
        <v>460</v>
      </c>
      <c r="D388" s="136" t="s">
        <v>939</v>
      </c>
      <c r="E388" s="136" t="s">
        <v>318</v>
      </c>
      <c r="F388" s="78">
        <v>1403239.2</v>
      </c>
      <c r="G388" s="78">
        <v>95720.22</v>
      </c>
      <c r="H388" s="78">
        <v>95720.22</v>
      </c>
    </row>
    <row r="389" spans="1:8" ht="63" x14ac:dyDescent="0.25">
      <c r="A389" s="136" t="s">
        <v>1255</v>
      </c>
      <c r="B389" s="118"/>
      <c r="C389" s="118"/>
      <c r="D389" s="136" t="s">
        <v>940</v>
      </c>
      <c r="E389" s="118"/>
      <c r="F389" s="78">
        <v>31608</v>
      </c>
      <c r="G389" s="78">
        <v>0</v>
      </c>
      <c r="H389" s="78">
        <v>0</v>
      </c>
    </row>
    <row r="390" spans="1:8" ht="126" x14ac:dyDescent="0.25">
      <c r="A390" s="136" t="s">
        <v>1256</v>
      </c>
      <c r="B390" s="118"/>
      <c r="C390" s="118"/>
      <c r="D390" s="136" t="s">
        <v>941</v>
      </c>
      <c r="E390" s="118"/>
      <c r="F390" s="78">
        <v>31608</v>
      </c>
      <c r="G390" s="78">
        <v>0</v>
      </c>
      <c r="H390" s="78">
        <v>0</v>
      </c>
    </row>
    <row r="391" spans="1:8" ht="31.5" x14ac:dyDescent="0.25">
      <c r="A391" s="136" t="s">
        <v>1180</v>
      </c>
      <c r="B391" s="136" t="s">
        <v>314</v>
      </c>
      <c r="C391" s="136" t="s">
        <v>414</v>
      </c>
      <c r="D391" s="136" t="s">
        <v>941</v>
      </c>
      <c r="E391" s="118"/>
      <c r="F391" s="78">
        <v>31608</v>
      </c>
      <c r="G391" s="78">
        <v>0</v>
      </c>
      <c r="H391" s="78">
        <v>0</v>
      </c>
    </row>
    <row r="392" spans="1:8" ht="63" x14ac:dyDescent="0.25">
      <c r="A392" s="136" t="s">
        <v>942</v>
      </c>
      <c r="B392" s="136" t="s">
        <v>314</v>
      </c>
      <c r="C392" s="136" t="s">
        <v>414</v>
      </c>
      <c r="D392" s="136" t="s">
        <v>943</v>
      </c>
      <c r="E392" s="118"/>
      <c r="F392" s="78">
        <v>31608</v>
      </c>
      <c r="G392" s="78">
        <v>0</v>
      </c>
      <c r="H392" s="78">
        <v>0</v>
      </c>
    </row>
    <row r="393" spans="1:8" ht="141.75" x14ac:dyDescent="0.25">
      <c r="A393" s="136" t="s">
        <v>365</v>
      </c>
      <c r="B393" s="136" t="s">
        <v>314</v>
      </c>
      <c r="C393" s="136" t="s">
        <v>414</v>
      </c>
      <c r="D393" s="136" t="s">
        <v>943</v>
      </c>
      <c r="E393" s="136" t="s">
        <v>366</v>
      </c>
      <c r="F393" s="78">
        <v>25405</v>
      </c>
      <c r="G393" s="78">
        <v>0</v>
      </c>
      <c r="H393" s="78">
        <v>0</v>
      </c>
    </row>
    <row r="394" spans="1:8" ht="31.5" x14ac:dyDescent="0.25">
      <c r="A394" s="136" t="s">
        <v>400</v>
      </c>
      <c r="B394" s="136" t="s">
        <v>314</v>
      </c>
      <c r="C394" s="136" t="s">
        <v>414</v>
      </c>
      <c r="D394" s="136" t="s">
        <v>943</v>
      </c>
      <c r="E394" s="136" t="s">
        <v>401</v>
      </c>
      <c r="F394" s="78">
        <v>6203</v>
      </c>
      <c r="G394" s="78">
        <v>0</v>
      </c>
      <c r="H394" s="78">
        <v>0</v>
      </c>
    </row>
    <row r="395" spans="1:8" ht="78.75" x14ac:dyDescent="0.25">
      <c r="A395" s="136" t="s">
        <v>1257</v>
      </c>
      <c r="B395" s="118"/>
      <c r="C395" s="118"/>
      <c r="D395" s="136" t="s">
        <v>582</v>
      </c>
      <c r="E395" s="118"/>
      <c r="F395" s="78">
        <v>14529675.949999999</v>
      </c>
      <c r="G395" s="78">
        <v>14529675.949999999</v>
      </c>
      <c r="H395" s="78">
        <v>14529675.949999999</v>
      </c>
    </row>
    <row r="396" spans="1:8" ht="94.5" x14ac:dyDescent="0.25">
      <c r="A396" s="136" t="s">
        <v>1164</v>
      </c>
      <c r="B396" s="118"/>
      <c r="C396" s="118"/>
      <c r="D396" s="136" t="s">
        <v>583</v>
      </c>
      <c r="E396" s="118"/>
      <c r="F396" s="78">
        <v>12542421</v>
      </c>
      <c r="G396" s="78">
        <v>12542421</v>
      </c>
      <c r="H396" s="78">
        <v>12542421</v>
      </c>
    </row>
    <row r="397" spans="1:8" ht="94.5" x14ac:dyDescent="0.25">
      <c r="A397" s="136" t="s">
        <v>1258</v>
      </c>
      <c r="B397" s="118"/>
      <c r="C397" s="118"/>
      <c r="D397" s="136" t="s">
        <v>584</v>
      </c>
      <c r="E397" s="118"/>
      <c r="F397" s="78">
        <v>12542421</v>
      </c>
      <c r="G397" s="78">
        <v>12542421</v>
      </c>
      <c r="H397" s="78">
        <v>12542421</v>
      </c>
    </row>
    <row r="398" spans="1:8" ht="78.75" x14ac:dyDescent="0.25">
      <c r="A398" s="136" t="s">
        <v>1259</v>
      </c>
      <c r="B398" s="136" t="s">
        <v>314</v>
      </c>
      <c r="C398" s="136" t="s">
        <v>576</v>
      </c>
      <c r="D398" s="136" t="s">
        <v>584</v>
      </c>
      <c r="E398" s="118"/>
      <c r="F398" s="78">
        <v>12542421</v>
      </c>
      <c r="G398" s="78">
        <v>12542421</v>
      </c>
      <c r="H398" s="78">
        <v>12542421</v>
      </c>
    </row>
    <row r="399" spans="1:8" ht="63" x14ac:dyDescent="0.25">
      <c r="A399" s="136" t="s">
        <v>372</v>
      </c>
      <c r="B399" s="136" t="s">
        <v>314</v>
      </c>
      <c r="C399" s="136" t="s">
        <v>576</v>
      </c>
      <c r="D399" s="136" t="s">
        <v>585</v>
      </c>
      <c r="E399" s="118"/>
      <c r="F399" s="78">
        <v>12542421</v>
      </c>
      <c r="G399" s="78">
        <v>12542421</v>
      </c>
      <c r="H399" s="78">
        <v>12542421</v>
      </c>
    </row>
    <row r="400" spans="1:8" ht="141.75" x14ac:dyDescent="0.25">
      <c r="A400" s="136" t="s">
        <v>365</v>
      </c>
      <c r="B400" s="136" t="s">
        <v>314</v>
      </c>
      <c r="C400" s="136" t="s">
        <v>576</v>
      </c>
      <c r="D400" s="136" t="s">
        <v>585</v>
      </c>
      <c r="E400" s="136" t="s">
        <v>366</v>
      </c>
      <c r="F400" s="78">
        <v>12031313</v>
      </c>
      <c r="G400" s="78">
        <v>12031313</v>
      </c>
      <c r="H400" s="78">
        <v>12031313</v>
      </c>
    </row>
    <row r="401" spans="1:8" ht="63" x14ac:dyDescent="0.25">
      <c r="A401" s="136" t="s">
        <v>367</v>
      </c>
      <c r="B401" s="136" t="s">
        <v>314</v>
      </c>
      <c r="C401" s="136" t="s">
        <v>576</v>
      </c>
      <c r="D401" s="136" t="s">
        <v>585</v>
      </c>
      <c r="E401" s="136" t="s">
        <v>368</v>
      </c>
      <c r="F401" s="78">
        <v>511108</v>
      </c>
      <c r="G401" s="78">
        <v>511108</v>
      </c>
      <c r="H401" s="78">
        <v>511108</v>
      </c>
    </row>
    <row r="402" spans="1:8" ht="47.25" x14ac:dyDescent="0.25">
      <c r="A402" s="136" t="s">
        <v>1260</v>
      </c>
      <c r="B402" s="118"/>
      <c r="C402" s="118"/>
      <c r="D402" s="136" t="s">
        <v>588</v>
      </c>
      <c r="E402" s="118"/>
      <c r="F402" s="78">
        <v>1987254.95</v>
      </c>
      <c r="G402" s="78">
        <v>1987254.95</v>
      </c>
      <c r="H402" s="78">
        <v>1987254.95</v>
      </c>
    </row>
    <row r="403" spans="1:8" ht="78.75" x14ac:dyDescent="0.25">
      <c r="A403" s="136" t="s">
        <v>1261</v>
      </c>
      <c r="B403" s="118"/>
      <c r="C403" s="118"/>
      <c r="D403" s="136" t="s">
        <v>589</v>
      </c>
      <c r="E403" s="118"/>
      <c r="F403" s="78">
        <v>1987254.95</v>
      </c>
      <c r="G403" s="78">
        <v>1987254.95</v>
      </c>
      <c r="H403" s="78">
        <v>1987254.95</v>
      </c>
    </row>
    <row r="404" spans="1:8" ht="47.25" x14ac:dyDescent="0.25">
      <c r="A404" s="136" t="s">
        <v>1262</v>
      </c>
      <c r="B404" s="136" t="s">
        <v>414</v>
      </c>
      <c r="C404" s="136" t="s">
        <v>314</v>
      </c>
      <c r="D404" s="136" t="s">
        <v>589</v>
      </c>
      <c r="E404" s="118"/>
      <c r="F404" s="78">
        <v>1987254.95</v>
      </c>
      <c r="G404" s="78">
        <v>1987254.95</v>
      </c>
      <c r="H404" s="78">
        <v>1987254.95</v>
      </c>
    </row>
    <row r="405" spans="1:8" ht="47.25" x14ac:dyDescent="0.25">
      <c r="A405" s="136" t="s">
        <v>590</v>
      </c>
      <c r="B405" s="136" t="s">
        <v>414</v>
      </c>
      <c r="C405" s="136" t="s">
        <v>314</v>
      </c>
      <c r="D405" s="136" t="s">
        <v>591</v>
      </c>
      <c r="E405" s="118"/>
      <c r="F405" s="78">
        <v>1987254.95</v>
      </c>
      <c r="G405" s="78">
        <v>1987254.95</v>
      </c>
      <c r="H405" s="78">
        <v>1987254.95</v>
      </c>
    </row>
    <row r="406" spans="1:8" ht="47.25" x14ac:dyDescent="0.25">
      <c r="A406" s="136" t="s">
        <v>592</v>
      </c>
      <c r="B406" s="136" t="s">
        <v>414</v>
      </c>
      <c r="C406" s="136" t="s">
        <v>314</v>
      </c>
      <c r="D406" s="136" t="s">
        <v>591</v>
      </c>
      <c r="E406" s="136" t="s">
        <v>593</v>
      </c>
      <c r="F406" s="78">
        <v>1987254.95</v>
      </c>
      <c r="G406" s="78">
        <v>1987254.95</v>
      </c>
      <c r="H406" s="78">
        <v>1987254.95</v>
      </c>
    </row>
    <row r="407" spans="1:8" ht="78.75" x14ac:dyDescent="0.25">
      <c r="A407" s="136" t="s">
        <v>1263</v>
      </c>
      <c r="B407" s="118"/>
      <c r="C407" s="118"/>
      <c r="D407" s="136" t="s">
        <v>594</v>
      </c>
      <c r="E407" s="118"/>
      <c r="F407" s="78">
        <v>99421727.799999997</v>
      </c>
      <c r="G407" s="78">
        <v>83978145.180000007</v>
      </c>
      <c r="H407" s="78">
        <v>83934832.480000004</v>
      </c>
    </row>
    <row r="408" spans="1:8" ht="63" x14ac:dyDescent="0.25">
      <c r="A408" s="136" t="s">
        <v>1264</v>
      </c>
      <c r="B408" s="118"/>
      <c r="C408" s="118"/>
      <c r="D408" s="136" t="s">
        <v>595</v>
      </c>
      <c r="E408" s="118"/>
      <c r="F408" s="78">
        <v>98521727.799999997</v>
      </c>
      <c r="G408" s="78">
        <v>83978145.180000007</v>
      </c>
      <c r="H408" s="78">
        <v>83934832.480000004</v>
      </c>
    </row>
    <row r="409" spans="1:8" ht="94.5" x14ac:dyDescent="0.25">
      <c r="A409" s="136" t="s">
        <v>1167</v>
      </c>
      <c r="B409" s="118"/>
      <c r="C409" s="118"/>
      <c r="D409" s="136" t="s">
        <v>596</v>
      </c>
      <c r="E409" s="118"/>
      <c r="F409" s="78">
        <v>52063726.289999999</v>
      </c>
      <c r="G409" s="78">
        <v>48132037.530000001</v>
      </c>
      <c r="H409" s="78">
        <v>48132037.530000001</v>
      </c>
    </row>
    <row r="410" spans="1:8" ht="63" x14ac:dyDescent="0.25">
      <c r="A410" s="136" t="s">
        <v>1265</v>
      </c>
      <c r="B410" s="136" t="s">
        <v>314</v>
      </c>
      <c r="C410" s="136" t="s">
        <v>331</v>
      </c>
      <c r="D410" s="136" t="s">
        <v>596</v>
      </c>
      <c r="E410" s="118"/>
      <c r="F410" s="78">
        <v>1926960</v>
      </c>
      <c r="G410" s="78">
        <v>1926960</v>
      </c>
      <c r="H410" s="78">
        <v>1926960</v>
      </c>
    </row>
    <row r="411" spans="1:8" ht="47.25" x14ac:dyDescent="0.25">
      <c r="A411" s="136" t="s">
        <v>597</v>
      </c>
      <c r="B411" s="136" t="s">
        <v>314</v>
      </c>
      <c r="C411" s="136" t="s">
        <v>331</v>
      </c>
      <c r="D411" s="136" t="s">
        <v>598</v>
      </c>
      <c r="E411" s="118"/>
      <c r="F411" s="78">
        <v>1926960</v>
      </c>
      <c r="G411" s="78">
        <v>1926960</v>
      </c>
      <c r="H411" s="78">
        <v>1926960</v>
      </c>
    </row>
    <row r="412" spans="1:8" ht="141.75" x14ac:dyDescent="0.25">
      <c r="A412" s="136" t="s">
        <v>365</v>
      </c>
      <c r="B412" s="136" t="s">
        <v>314</v>
      </c>
      <c r="C412" s="136" t="s">
        <v>331</v>
      </c>
      <c r="D412" s="136" t="s">
        <v>598</v>
      </c>
      <c r="E412" s="136" t="s">
        <v>366</v>
      </c>
      <c r="F412" s="78">
        <v>1926960</v>
      </c>
      <c r="G412" s="78">
        <v>1926960</v>
      </c>
      <c r="H412" s="78">
        <v>1926960</v>
      </c>
    </row>
    <row r="413" spans="1:8" ht="126" x14ac:dyDescent="0.25">
      <c r="A413" s="136" t="s">
        <v>1266</v>
      </c>
      <c r="B413" s="136" t="s">
        <v>314</v>
      </c>
      <c r="C413" s="136" t="s">
        <v>397</v>
      </c>
      <c r="D413" s="136" t="s">
        <v>596</v>
      </c>
      <c r="E413" s="118"/>
      <c r="F413" s="78">
        <v>50136766.289999999</v>
      </c>
      <c r="G413" s="78">
        <v>46205077.530000001</v>
      </c>
      <c r="H413" s="78">
        <v>46205077.530000001</v>
      </c>
    </row>
    <row r="414" spans="1:8" ht="63" x14ac:dyDescent="0.25">
      <c r="A414" s="136" t="s">
        <v>372</v>
      </c>
      <c r="B414" s="136" t="s">
        <v>314</v>
      </c>
      <c r="C414" s="136" t="s">
        <v>397</v>
      </c>
      <c r="D414" s="136" t="s">
        <v>599</v>
      </c>
      <c r="E414" s="118"/>
      <c r="F414" s="78">
        <v>50136766.289999999</v>
      </c>
      <c r="G414" s="78">
        <v>46205077.530000001</v>
      </c>
      <c r="H414" s="78">
        <v>46205077.530000001</v>
      </c>
    </row>
    <row r="415" spans="1:8" ht="141.75" x14ac:dyDescent="0.25">
      <c r="A415" s="136" t="s">
        <v>365</v>
      </c>
      <c r="B415" s="136" t="s">
        <v>314</v>
      </c>
      <c r="C415" s="136" t="s">
        <v>397</v>
      </c>
      <c r="D415" s="136" t="s">
        <v>599</v>
      </c>
      <c r="E415" s="136" t="s">
        <v>366</v>
      </c>
      <c r="F415" s="78">
        <v>49950966.289999999</v>
      </c>
      <c r="G415" s="78">
        <v>46019277.530000001</v>
      </c>
      <c r="H415" s="78">
        <v>46019277.530000001</v>
      </c>
    </row>
    <row r="416" spans="1:8" ht="63" x14ac:dyDescent="0.25">
      <c r="A416" s="136" t="s">
        <v>367</v>
      </c>
      <c r="B416" s="136" t="s">
        <v>314</v>
      </c>
      <c r="C416" s="136" t="s">
        <v>397</v>
      </c>
      <c r="D416" s="136" t="s">
        <v>599</v>
      </c>
      <c r="E416" s="136" t="s">
        <v>368</v>
      </c>
      <c r="F416" s="78">
        <v>185800</v>
      </c>
      <c r="G416" s="78">
        <v>185800</v>
      </c>
      <c r="H416" s="78">
        <v>185800</v>
      </c>
    </row>
    <row r="417" spans="1:8" ht="78.75" x14ac:dyDescent="0.25">
      <c r="A417" s="136" t="s">
        <v>1267</v>
      </c>
      <c r="B417" s="118"/>
      <c r="C417" s="118"/>
      <c r="D417" s="136" t="s">
        <v>600</v>
      </c>
      <c r="E417" s="118"/>
      <c r="F417" s="78">
        <v>1949041.07</v>
      </c>
      <c r="G417" s="78">
        <v>2060063.21</v>
      </c>
      <c r="H417" s="78">
        <v>2060063.21</v>
      </c>
    </row>
    <row r="418" spans="1:8" ht="126" x14ac:dyDescent="0.25">
      <c r="A418" s="136" t="s">
        <v>1266</v>
      </c>
      <c r="B418" s="136" t="s">
        <v>314</v>
      </c>
      <c r="C418" s="136" t="s">
        <v>397</v>
      </c>
      <c r="D418" s="136" t="s">
        <v>600</v>
      </c>
      <c r="E418" s="118"/>
      <c r="F418" s="78">
        <v>1917687.87</v>
      </c>
      <c r="G418" s="78">
        <v>2027683.21</v>
      </c>
      <c r="H418" s="78">
        <v>2027683.21</v>
      </c>
    </row>
    <row r="419" spans="1:8" ht="78.75" x14ac:dyDescent="0.25">
      <c r="A419" s="136" t="s">
        <v>601</v>
      </c>
      <c r="B419" s="136" t="s">
        <v>314</v>
      </c>
      <c r="C419" s="136" t="s">
        <v>397</v>
      </c>
      <c r="D419" s="136" t="s">
        <v>602</v>
      </c>
      <c r="E419" s="118"/>
      <c r="F419" s="78">
        <v>1917687.87</v>
      </c>
      <c r="G419" s="78">
        <v>2027683.21</v>
      </c>
      <c r="H419" s="78">
        <v>2027683.21</v>
      </c>
    </row>
    <row r="420" spans="1:8" ht="141.75" x14ac:dyDescent="0.25">
      <c r="A420" s="136" t="s">
        <v>365</v>
      </c>
      <c r="B420" s="136" t="s">
        <v>314</v>
      </c>
      <c r="C420" s="136" t="s">
        <v>397</v>
      </c>
      <c r="D420" s="136" t="s">
        <v>602</v>
      </c>
      <c r="E420" s="136" t="s">
        <v>366</v>
      </c>
      <c r="F420" s="78">
        <v>1714408.5</v>
      </c>
      <c r="G420" s="78">
        <v>1714408.5</v>
      </c>
      <c r="H420" s="78">
        <v>1714408.5</v>
      </c>
    </row>
    <row r="421" spans="1:8" ht="63" x14ac:dyDescent="0.25">
      <c r="A421" s="136" t="s">
        <v>367</v>
      </c>
      <c r="B421" s="136" t="s">
        <v>314</v>
      </c>
      <c r="C421" s="136" t="s">
        <v>397</v>
      </c>
      <c r="D421" s="136" t="s">
        <v>602</v>
      </c>
      <c r="E421" s="136" t="s">
        <v>368</v>
      </c>
      <c r="F421" s="78">
        <v>203279.37</v>
      </c>
      <c r="G421" s="78">
        <v>313274.71000000002</v>
      </c>
      <c r="H421" s="78">
        <v>313274.71000000002</v>
      </c>
    </row>
    <row r="422" spans="1:8" ht="31.5" x14ac:dyDescent="0.25">
      <c r="A422" s="136" t="s">
        <v>1180</v>
      </c>
      <c r="B422" s="136" t="s">
        <v>314</v>
      </c>
      <c r="C422" s="136" t="s">
        <v>414</v>
      </c>
      <c r="D422" s="136" t="s">
        <v>600</v>
      </c>
      <c r="E422" s="118"/>
      <c r="F422" s="78">
        <v>31353.200000000001</v>
      </c>
      <c r="G422" s="78">
        <v>32380</v>
      </c>
      <c r="H422" s="78">
        <v>32380</v>
      </c>
    </row>
    <row r="423" spans="1:8" ht="63" x14ac:dyDescent="0.25">
      <c r="A423" s="136" t="s">
        <v>603</v>
      </c>
      <c r="B423" s="136" t="s">
        <v>314</v>
      </c>
      <c r="C423" s="136" t="s">
        <v>414</v>
      </c>
      <c r="D423" s="136" t="s">
        <v>604</v>
      </c>
      <c r="E423" s="118"/>
      <c r="F423" s="78">
        <v>31353.200000000001</v>
      </c>
      <c r="G423" s="78">
        <v>32380</v>
      </c>
      <c r="H423" s="78">
        <v>32380</v>
      </c>
    </row>
    <row r="424" spans="1:8" ht="63" x14ac:dyDescent="0.25">
      <c r="A424" s="136" t="s">
        <v>367</v>
      </c>
      <c r="B424" s="136" t="s">
        <v>314</v>
      </c>
      <c r="C424" s="136" t="s">
        <v>414</v>
      </c>
      <c r="D424" s="136" t="s">
        <v>604</v>
      </c>
      <c r="E424" s="136" t="s">
        <v>368</v>
      </c>
      <c r="F424" s="78">
        <v>31353.200000000001</v>
      </c>
      <c r="G424" s="78">
        <v>32380</v>
      </c>
      <c r="H424" s="78">
        <v>32380</v>
      </c>
    </row>
    <row r="425" spans="1:8" ht="110.25" x14ac:dyDescent="0.25">
      <c r="A425" s="136" t="s">
        <v>1268</v>
      </c>
      <c r="B425" s="118"/>
      <c r="C425" s="118"/>
      <c r="D425" s="136" t="s">
        <v>605</v>
      </c>
      <c r="E425" s="118"/>
      <c r="F425" s="78">
        <v>8537365.2400000002</v>
      </c>
      <c r="G425" s="78">
        <v>8537365.2400000002</v>
      </c>
      <c r="H425" s="78">
        <v>8537365.2400000002</v>
      </c>
    </row>
    <row r="426" spans="1:8" ht="31.5" x14ac:dyDescent="0.25">
      <c r="A426" s="136" t="s">
        <v>1180</v>
      </c>
      <c r="B426" s="136" t="s">
        <v>314</v>
      </c>
      <c r="C426" s="136" t="s">
        <v>414</v>
      </c>
      <c r="D426" s="136" t="s">
        <v>605</v>
      </c>
      <c r="E426" s="118"/>
      <c r="F426" s="78">
        <v>8537365.2400000002</v>
      </c>
      <c r="G426" s="78">
        <v>8537365.2400000002</v>
      </c>
      <c r="H426" s="78">
        <v>8537365.2400000002</v>
      </c>
    </row>
    <row r="427" spans="1:8" ht="63" x14ac:dyDescent="0.25">
      <c r="A427" s="136" t="s">
        <v>606</v>
      </c>
      <c r="B427" s="136" t="s">
        <v>314</v>
      </c>
      <c r="C427" s="136" t="s">
        <v>414</v>
      </c>
      <c r="D427" s="136" t="s">
        <v>607</v>
      </c>
      <c r="E427" s="118"/>
      <c r="F427" s="78">
        <v>8537365.2400000002</v>
      </c>
      <c r="G427" s="78">
        <v>8537365.2400000002</v>
      </c>
      <c r="H427" s="78">
        <v>8537365.2400000002</v>
      </c>
    </row>
    <row r="428" spans="1:8" ht="141.75" x14ac:dyDescent="0.25">
      <c r="A428" s="136" t="s">
        <v>365</v>
      </c>
      <c r="B428" s="136" t="s">
        <v>314</v>
      </c>
      <c r="C428" s="136" t="s">
        <v>414</v>
      </c>
      <c r="D428" s="136" t="s">
        <v>607</v>
      </c>
      <c r="E428" s="136" t="s">
        <v>366</v>
      </c>
      <c r="F428" s="78">
        <v>7558358.4299999997</v>
      </c>
      <c r="G428" s="78">
        <v>7558358.4299999997</v>
      </c>
      <c r="H428" s="78">
        <v>7558358.4299999997</v>
      </c>
    </row>
    <row r="429" spans="1:8" ht="63" x14ac:dyDescent="0.25">
      <c r="A429" s="136" t="s">
        <v>367</v>
      </c>
      <c r="B429" s="136" t="s">
        <v>314</v>
      </c>
      <c r="C429" s="136" t="s">
        <v>414</v>
      </c>
      <c r="D429" s="136" t="s">
        <v>607</v>
      </c>
      <c r="E429" s="136" t="s">
        <v>368</v>
      </c>
      <c r="F429" s="78">
        <v>974886.81</v>
      </c>
      <c r="G429" s="78">
        <v>974886.81</v>
      </c>
      <c r="H429" s="78">
        <v>974886.81</v>
      </c>
    </row>
    <row r="430" spans="1:8" ht="31.5" x14ac:dyDescent="0.25">
      <c r="A430" s="136" t="s">
        <v>374</v>
      </c>
      <c r="B430" s="136" t="s">
        <v>314</v>
      </c>
      <c r="C430" s="136" t="s">
        <v>414</v>
      </c>
      <c r="D430" s="136" t="s">
        <v>607</v>
      </c>
      <c r="E430" s="136" t="s">
        <v>375</v>
      </c>
      <c r="F430" s="78">
        <v>4120</v>
      </c>
      <c r="G430" s="78">
        <v>4120</v>
      </c>
      <c r="H430" s="78">
        <v>4120</v>
      </c>
    </row>
    <row r="431" spans="1:8" ht="78.75" x14ac:dyDescent="0.25">
      <c r="A431" s="136" t="s">
        <v>1269</v>
      </c>
      <c r="B431" s="118"/>
      <c r="C431" s="118"/>
      <c r="D431" s="136" t="s">
        <v>608</v>
      </c>
      <c r="E431" s="118"/>
      <c r="F431" s="78">
        <v>2244636.85</v>
      </c>
      <c r="G431" s="78">
        <v>980940.12</v>
      </c>
      <c r="H431" s="78">
        <v>937627.42</v>
      </c>
    </row>
    <row r="432" spans="1:8" x14ac:dyDescent="0.25">
      <c r="A432" s="136" t="s">
        <v>1270</v>
      </c>
      <c r="B432" s="136" t="s">
        <v>427</v>
      </c>
      <c r="C432" s="136" t="s">
        <v>314</v>
      </c>
      <c r="D432" s="136" t="s">
        <v>608</v>
      </c>
      <c r="E432" s="118"/>
      <c r="F432" s="78">
        <v>2244636.85</v>
      </c>
      <c r="G432" s="78">
        <v>980940.12</v>
      </c>
      <c r="H432" s="78">
        <v>937627.42</v>
      </c>
    </row>
    <row r="433" spans="1:8" ht="47.25" x14ac:dyDescent="0.25">
      <c r="A433" s="136" t="s">
        <v>315</v>
      </c>
      <c r="B433" s="136" t="s">
        <v>427</v>
      </c>
      <c r="C433" s="136" t="s">
        <v>314</v>
      </c>
      <c r="D433" s="136" t="s">
        <v>611</v>
      </c>
      <c r="E433" s="118"/>
      <c r="F433" s="78">
        <v>73115.11</v>
      </c>
      <c r="G433" s="78">
        <v>73115.11</v>
      </c>
      <c r="H433" s="78">
        <v>73115.11</v>
      </c>
    </row>
    <row r="434" spans="1:8" ht="63" x14ac:dyDescent="0.25">
      <c r="A434" s="136" t="s">
        <v>317</v>
      </c>
      <c r="B434" s="136" t="s">
        <v>427</v>
      </c>
      <c r="C434" s="136" t="s">
        <v>314</v>
      </c>
      <c r="D434" s="136" t="s">
        <v>611</v>
      </c>
      <c r="E434" s="136" t="s">
        <v>318</v>
      </c>
      <c r="F434" s="78">
        <v>73115.11</v>
      </c>
      <c r="G434" s="78">
        <v>73115.11</v>
      </c>
      <c r="H434" s="78">
        <v>73115.11</v>
      </c>
    </row>
    <row r="435" spans="1:8" ht="94.5" x14ac:dyDescent="0.25">
      <c r="A435" s="136" t="s">
        <v>609</v>
      </c>
      <c r="B435" s="136" t="s">
        <v>427</v>
      </c>
      <c r="C435" s="136" t="s">
        <v>314</v>
      </c>
      <c r="D435" s="136" t="s">
        <v>610</v>
      </c>
      <c r="E435" s="118"/>
      <c r="F435" s="78">
        <v>314000</v>
      </c>
      <c r="G435" s="78">
        <v>0</v>
      </c>
      <c r="H435" s="78">
        <v>0</v>
      </c>
    </row>
    <row r="436" spans="1:8" ht="63" x14ac:dyDescent="0.25">
      <c r="A436" s="136" t="s">
        <v>367</v>
      </c>
      <c r="B436" s="136" t="s">
        <v>427</v>
      </c>
      <c r="C436" s="136" t="s">
        <v>314</v>
      </c>
      <c r="D436" s="136" t="s">
        <v>610</v>
      </c>
      <c r="E436" s="136" t="s">
        <v>368</v>
      </c>
      <c r="F436" s="78">
        <v>314000</v>
      </c>
      <c r="G436" s="78">
        <v>0</v>
      </c>
      <c r="H436" s="78">
        <v>0</v>
      </c>
    </row>
    <row r="437" spans="1:8" ht="47.25" x14ac:dyDescent="0.25">
      <c r="A437" s="136" t="s">
        <v>1154</v>
      </c>
      <c r="B437" s="136" t="s">
        <v>427</v>
      </c>
      <c r="C437" s="136" t="s">
        <v>314</v>
      </c>
      <c r="D437" s="136" t="s">
        <v>1271</v>
      </c>
      <c r="E437" s="118"/>
      <c r="F437" s="78">
        <v>1857521.74</v>
      </c>
      <c r="G437" s="78">
        <v>907825.01</v>
      </c>
      <c r="H437" s="78">
        <v>864512.31</v>
      </c>
    </row>
    <row r="438" spans="1:8" ht="63" x14ac:dyDescent="0.25">
      <c r="A438" s="136" t="s">
        <v>317</v>
      </c>
      <c r="B438" s="136" t="s">
        <v>427</v>
      </c>
      <c r="C438" s="136" t="s">
        <v>314</v>
      </c>
      <c r="D438" s="136" t="s">
        <v>1271</v>
      </c>
      <c r="E438" s="136" t="s">
        <v>318</v>
      </c>
      <c r="F438" s="78">
        <v>1857521.74</v>
      </c>
      <c r="G438" s="78">
        <v>907825.01</v>
      </c>
      <c r="H438" s="78">
        <v>864512.31</v>
      </c>
    </row>
    <row r="439" spans="1:8" ht="47.25" x14ac:dyDescent="0.25">
      <c r="A439" s="136" t="s">
        <v>1272</v>
      </c>
      <c r="B439" s="118"/>
      <c r="C439" s="118"/>
      <c r="D439" s="136" t="s">
        <v>612</v>
      </c>
      <c r="E439" s="118"/>
      <c r="F439" s="78">
        <v>2280733</v>
      </c>
      <c r="G439" s="78">
        <v>2080973</v>
      </c>
      <c r="H439" s="78">
        <v>2080973</v>
      </c>
    </row>
    <row r="440" spans="1:8" ht="31.5" x14ac:dyDescent="0.25">
      <c r="A440" s="136" t="s">
        <v>1180</v>
      </c>
      <c r="B440" s="136" t="s">
        <v>314</v>
      </c>
      <c r="C440" s="136" t="s">
        <v>414</v>
      </c>
      <c r="D440" s="136" t="s">
        <v>612</v>
      </c>
      <c r="E440" s="118"/>
      <c r="F440" s="78">
        <v>2280733</v>
      </c>
      <c r="G440" s="78">
        <v>2080973</v>
      </c>
      <c r="H440" s="78">
        <v>2080973</v>
      </c>
    </row>
    <row r="441" spans="1:8" ht="63" x14ac:dyDescent="0.25">
      <c r="A441" s="136" t="s">
        <v>613</v>
      </c>
      <c r="B441" s="136" t="s">
        <v>314</v>
      </c>
      <c r="C441" s="136" t="s">
        <v>414</v>
      </c>
      <c r="D441" s="136" t="s">
        <v>614</v>
      </c>
      <c r="E441" s="118"/>
      <c r="F441" s="78">
        <v>1305033</v>
      </c>
      <c r="G441" s="78">
        <v>1105273</v>
      </c>
      <c r="H441" s="78">
        <v>1105273</v>
      </c>
    </row>
    <row r="442" spans="1:8" ht="63" x14ac:dyDescent="0.25">
      <c r="A442" s="136" t="s">
        <v>367</v>
      </c>
      <c r="B442" s="136" t="s">
        <v>314</v>
      </c>
      <c r="C442" s="136" t="s">
        <v>414</v>
      </c>
      <c r="D442" s="136" t="s">
        <v>614</v>
      </c>
      <c r="E442" s="136" t="s">
        <v>368</v>
      </c>
      <c r="F442" s="78">
        <v>1305033</v>
      </c>
      <c r="G442" s="78">
        <v>1105273</v>
      </c>
      <c r="H442" s="78">
        <v>1105273</v>
      </c>
    </row>
    <row r="443" spans="1:8" ht="78.75" x14ac:dyDescent="0.25">
      <c r="A443" s="136" t="s">
        <v>615</v>
      </c>
      <c r="B443" s="136" t="s">
        <v>314</v>
      </c>
      <c r="C443" s="136" t="s">
        <v>414</v>
      </c>
      <c r="D443" s="136" t="s">
        <v>616</v>
      </c>
      <c r="E443" s="118"/>
      <c r="F443" s="78">
        <v>975700</v>
      </c>
      <c r="G443" s="78">
        <v>975700</v>
      </c>
      <c r="H443" s="78">
        <v>975700</v>
      </c>
    </row>
    <row r="444" spans="1:8" ht="63" x14ac:dyDescent="0.25">
      <c r="A444" s="136" t="s">
        <v>367</v>
      </c>
      <c r="B444" s="136" t="s">
        <v>314</v>
      </c>
      <c r="C444" s="136" t="s">
        <v>414</v>
      </c>
      <c r="D444" s="136" t="s">
        <v>616</v>
      </c>
      <c r="E444" s="136" t="s">
        <v>368</v>
      </c>
      <c r="F444" s="78">
        <v>975700</v>
      </c>
      <c r="G444" s="78">
        <v>975700</v>
      </c>
      <c r="H444" s="78">
        <v>975700</v>
      </c>
    </row>
    <row r="445" spans="1:8" ht="63" x14ac:dyDescent="0.25">
      <c r="A445" s="136" t="s">
        <v>1273</v>
      </c>
      <c r="B445" s="118"/>
      <c r="C445" s="118"/>
      <c r="D445" s="136" t="s">
        <v>944</v>
      </c>
      <c r="E445" s="118"/>
      <c r="F445" s="78">
        <v>9259459.2699999996</v>
      </c>
      <c r="G445" s="78">
        <v>0</v>
      </c>
      <c r="H445" s="78">
        <v>0</v>
      </c>
    </row>
    <row r="446" spans="1:8" ht="31.5" x14ac:dyDescent="0.25">
      <c r="A446" s="136" t="s">
        <v>1180</v>
      </c>
      <c r="B446" s="136" t="s">
        <v>314</v>
      </c>
      <c r="C446" s="136" t="s">
        <v>414</v>
      </c>
      <c r="D446" s="136" t="s">
        <v>944</v>
      </c>
      <c r="E446" s="118"/>
      <c r="F446" s="78">
        <v>9259459.2699999996</v>
      </c>
      <c r="G446" s="78">
        <v>0</v>
      </c>
      <c r="H446" s="78">
        <v>0</v>
      </c>
    </row>
    <row r="447" spans="1:8" ht="47.25" x14ac:dyDescent="0.25">
      <c r="A447" s="136" t="s">
        <v>315</v>
      </c>
      <c r="B447" s="136" t="s">
        <v>314</v>
      </c>
      <c r="C447" s="136" t="s">
        <v>414</v>
      </c>
      <c r="D447" s="136" t="s">
        <v>945</v>
      </c>
      <c r="E447" s="118"/>
      <c r="F447" s="78">
        <v>570787</v>
      </c>
      <c r="G447" s="78">
        <v>0</v>
      </c>
      <c r="H447" s="78">
        <v>0</v>
      </c>
    </row>
    <row r="448" spans="1:8" ht="63" x14ac:dyDescent="0.25">
      <c r="A448" s="136" t="s">
        <v>317</v>
      </c>
      <c r="B448" s="136" t="s">
        <v>314</v>
      </c>
      <c r="C448" s="136" t="s">
        <v>414</v>
      </c>
      <c r="D448" s="136" t="s">
        <v>945</v>
      </c>
      <c r="E448" s="136" t="s">
        <v>318</v>
      </c>
      <c r="F448" s="78">
        <v>570787</v>
      </c>
      <c r="G448" s="78">
        <v>0</v>
      </c>
      <c r="H448" s="78">
        <v>0</v>
      </c>
    </row>
    <row r="449" spans="1:8" ht="94.5" x14ac:dyDescent="0.25">
      <c r="A449" s="136" t="s">
        <v>586</v>
      </c>
      <c r="B449" s="136" t="s">
        <v>314</v>
      </c>
      <c r="C449" s="136" t="s">
        <v>414</v>
      </c>
      <c r="D449" s="136" t="s">
        <v>946</v>
      </c>
      <c r="E449" s="118"/>
      <c r="F449" s="78">
        <v>6129918.2699999996</v>
      </c>
      <c r="G449" s="78">
        <v>0</v>
      </c>
      <c r="H449" s="78">
        <v>0</v>
      </c>
    </row>
    <row r="450" spans="1:8" ht="63" x14ac:dyDescent="0.25">
      <c r="A450" s="136" t="s">
        <v>317</v>
      </c>
      <c r="B450" s="136" t="s">
        <v>314</v>
      </c>
      <c r="C450" s="136" t="s">
        <v>414</v>
      </c>
      <c r="D450" s="136" t="s">
        <v>946</v>
      </c>
      <c r="E450" s="136" t="s">
        <v>318</v>
      </c>
      <c r="F450" s="78">
        <v>6129918.2699999996</v>
      </c>
      <c r="G450" s="78">
        <v>0</v>
      </c>
      <c r="H450" s="78">
        <v>0</v>
      </c>
    </row>
    <row r="451" spans="1:8" ht="78.75" x14ac:dyDescent="0.25">
      <c r="A451" s="136" t="s">
        <v>587</v>
      </c>
      <c r="B451" s="136" t="s">
        <v>314</v>
      </c>
      <c r="C451" s="136" t="s">
        <v>414</v>
      </c>
      <c r="D451" s="136" t="s">
        <v>947</v>
      </c>
      <c r="E451" s="118"/>
      <c r="F451" s="78">
        <v>2558754</v>
      </c>
      <c r="G451" s="78">
        <v>0</v>
      </c>
      <c r="H451" s="78">
        <v>0</v>
      </c>
    </row>
    <row r="452" spans="1:8" ht="63" x14ac:dyDescent="0.25">
      <c r="A452" s="136" t="s">
        <v>317</v>
      </c>
      <c r="B452" s="136" t="s">
        <v>314</v>
      </c>
      <c r="C452" s="136" t="s">
        <v>414</v>
      </c>
      <c r="D452" s="136" t="s">
        <v>947</v>
      </c>
      <c r="E452" s="136" t="s">
        <v>318</v>
      </c>
      <c r="F452" s="78">
        <v>2558754</v>
      </c>
      <c r="G452" s="78">
        <v>0</v>
      </c>
      <c r="H452" s="78">
        <v>0</v>
      </c>
    </row>
    <row r="453" spans="1:8" ht="78.75" x14ac:dyDescent="0.25">
      <c r="A453" s="136" t="s">
        <v>1274</v>
      </c>
      <c r="B453" s="118"/>
      <c r="C453" s="118"/>
      <c r="D453" s="136" t="s">
        <v>948</v>
      </c>
      <c r="E453" s="118"/>
      <c r="F453" s="78">
        <v>22186766.079999998</v>
      </c>
      <c r="G453" s="78">
        <v>22186766.079999998</v>
      </c>
      <c r="H453" s="78">
        <v>22186766.079999998</v>
      </c>
    </row>
    <row r="454" spans="1:8" ht="31.5" x14ac:dyDescent="0.25">
      <c r="A454" s="136" t="s">
        <v>1180</v>
      </c>
      <c r="B454" s="136" t="s">
        <v>314</v>
      </c>
      <c r="C454" s="136" t="s">
        <v>414</v>
      </c>
      <c r="D454" s="136" t="s">
        <v>948</v>
      </c>
      <c r="E454" s="118"/>
      <c r="F454" s="78">
        <v>22186766.079999998</v>
      </c>
      <c r="G454" s="78">
        <v>22186766.079999998</v>
      </c>
      <c r="H454" s="78">
        <v>22186766.079999998</v>
      </c>
    </row>
    <row r="455" spans="1:8" ht="47.25" x14ac:dyDescent="0.25">
      <c r="A455" s="136" t="s">
        <v>949</v>
      </c>
      <c r="B455" s="136" t="s">
        <v>314</v>
      </c>
      <c r="C455" s="136" t="s">
        <v>414</v>
      </c>
      <c r="D455" s="136" t="s">
        <v>950</v>
      </c>
      <c r="E455" s="118"/>
      <c r="F455" s="78">
        <v>22186766.079999998</v>
      </c>
      <c r="G455" s="78">
        <v>22186766.079999998</v>
      </c>
      <c r="H455" s="78">
        <v>22186766.079999998</v>
      </c>
    </row>
    <row r="456" spans="1:8" ht="141.75" x14ac:dyDescent="0.25">
      <c r="A456" s="136" t="s">
        <v>365</v>
      </c>
      <c r="B456" s="136" t="s">
        <v>314</v>
      </c>
      <c r="C456" s="136" t="s">
        <v>414</v>
      </c>
      <c r="D456" s="136" t="s">
        <v>950</v>
      </c>
      <c r="E456" s="136" t="s">
        <v>366</v>
      </c>
      <c r="F456" s="78">
        <v>13783804.300000001</v>
      </c>
      <c r="G456" s="78">
        <v>13783804.300000001</v>
      </c>
      <c r="H456" s="78">
        <v>13783804.300000001</v>
      </c>
    </row>
    <row r="457" spans="1:8" ht="63" x14ac:dyDescent="0.25">
      <c r="A457" s="136" t="s">
        <v>367</v>
      </c>
      <c r="B457" s="136" t="s">
        <v>314</v>
      </c>
      <c r="C457" s="136" t="s">
        <v>414</v>
      </c>
      <c r="D457" s="136" t="s">
        <v>950</v>
      </c>
      <c r="E457" s="136" t="s">
        <v>368</v>
      </c>
      <c r="F457" s="78">
        <v>8328021.9800000004</v>
      </c>
      <c r="G457" s="78">
        <v>8328021.9800000004</v>
      </c>
      <c r="H457" s="78">
        <v>8328021.9800000004</v>
      </c>
    </row>
    <row r="458" spans="1:8" ht="31.5" x14ac:dyDescent="0.25">
      <c r="A458" s="136" t="s">
        <v>374</v>
      </c>
      <c r="B458" s="136" t="s">
        <v>314</v>
      </c>
      <c r="C458" s="136" t="s">
        <v>414</v>
      </c>
      <c r="D458" s="136" t="s">
        <v>950</v>
      </c>
      <c r="E458" s="136" t="s">
        <v>375</v>
      </c>
      <c r="F458" s="78">
        <v>74939.8</v>
      </c>
      <c r="G458" s="78">
        <v>74939.8</v>
      </c>
      <c r="H458" s="78">
        <v>74939.8</v>
      </c>
    </row>
    <row r="459" spans="1:8" ht="47.25" x14ac:dyDescent="0.25">
      <c r="A459" s="136" t="s">
        <v>1275</v>
      </c>
      <c r="B459" s="118"/>
      <c r="C459" s="118"/>
      <c r="D459" s="136" t="s">
        <v>617</v>
      </c>
      <c r="E459" s="118"/>
      <c r="F459" s="78">
        <v>900000</v>
      </c>
      <c r="G459" s="78">
        <v>0</v>
      </c>
      <c r="H459" s="78">
        <v>0</v>
      </c>
    </row>
    <row r="460" spans="1:8" ht="94.5" x14ac:dyDescent="0.25">
      <c r="A460" s="136" t="s">
        <v>1276</v>
      </c>
      <c r="B460" s="118"/>
      <c r="C460" s="118"/>
      <c r="D460" s="136" t="s">
        <v>618</v>
      </c>
      <c r="E460" s="118"/>
      <c r="F460" s="78">
        <v>900000</v>
      </c>
      <c r="G460" s="78">
        <v>0</v>
      </c>
      <c r="H460" s="78">
        <v>0</v>
      </c>
    </row>
    <row r="461" spans="1:8" ht="31.5" x14ac:dyDescent="0.25">
      <c r="A461" s="136" t="s">
        <v>1180</v>
      </c>
      <c r="B461" s="136" t="s">
        <v>314</v>
      </c>
      <c r="C461" s="136" t="s">
        <v>414</v>
      </c>
      <c r="D461" s="136" t="s">
        <v>618</v>
      </c>
      <c r="E461" s="118"/>
      <c r="F461" s="78">
        <v>450000</v>
      </c>
      <c r="G461" s="78">
        <v>0</v>
      </c>
      <c r="H461" s="78">
        <v>0</v>
      </c>
    </row>
    <row r="462" spans="1:8" ht="47.25" x14ac:dyDescent="0.25">
      <c r="A462" s="136" t="s">
        <v>619</v>
      </c>
      <c r="B462" s="136" t="s">
        <v>314</v>
      </c>
      <c r="C462" s="136" t="s">
        <v>414</v>
      </c>
      <c r="D462" s="136" t="s">
        <v>620</v>
      </c>
      <c r="E462" s="118"/>
      <c r="F462" s="78">
        <v>450000</v>
      </c>
      <c r="G462" s="78">
        <v>0</v>
      </c>
      <c r="H462" s="78">
        <v>0</v>
      </c>
    </row>
    <row r="463" spans="1:8" ht="63" x14ac:dyDescent="0.25">
      <c r="A463" s="136" t="s">
        <v>317</v>
      </c>
      <c r="B463" s="136" t="s">
        <v>314</v>
      </c>
      <c r="C463" s="136" t="s">
        <v>414</v>
      </c>
      <c r="D463" s="136" t="s">
        <v>620</v>
      </c>
      <c r="E463" s="136" t="s">
        <v>318</v>
      </c>
      <c r="F463" s="78">
        <v>450000</v>
      </c>
      <c r="G463" s="78">
        <v>0</v>
      </c>
      <c r="H463" s="78">
        <v>0</v>
      </c>
    </row>
    <row r="464" spans="1:8" ht="31.5" x14ac:dyDescent="0.25">
      <c r="A464" s="136" t="s">
        <v>1277</v>
      </c>
      <c r="B464" s="136" t="s">
        <v>396</v>
      </c>
      <c r="C464" s="136" t="s">
        <v>343</v>
      </c>
      <c r="D464" s="136" t="s">
        <v>618</v>
      </c>
      <c r="E464" s="118"/>
      <c r="F464" s="78">
        <v>450000</v>
      </c>
      <c r="G464" s="78">
        <v>0</v>
      </c>
      <c r="H464" s="78">
        <v>0</v>
      </c>
    </row>
    <row r="465" spans="1:8" ht="47.25" x14ac:dyDescent="0.25">
      <c r="A465" s="136" t="s">
        <v>621</v>
      </c>
      <c r="B465" s="136" t="s">
        <v>396</v>
      </c>
      <c r="C465" s="136" t="s">
        <v>343</v>
      </c>
      <c r="D465" s="136" t="s">
        <v>622</v>
      </c>
      <c r="E465" s="118"/>
      <c r="F465" s="78">
        <v>450000</v>
      </c>
      <c r="G465" s="78">
        <v>0</v>
      </c>
      <c r="H465" s="78">
        <v>0</v>
      </c>
    </row>
    <row r="466" spans="1:8" ht="63" x14ac:dyDescent="0.25">
      <c r="A466" s="136" t="s">
        <v>317</v>
      </c>
      <c r="B466" s="136" t="s">
        <v>396</v>
      </c>
      <c r="C466" s="136" t="s">
        <v>343</v>
      </c>
      <c r="D466" s="136" t="s">
        <v>622</v>
      </c>
      <c r="E466" s="136" t="s">
        <v>318</v>
      </c>
      <c r="F466" s="78">
        <v>450000</v>
      </c>
      <c r="G466" s="78">
        <v>0</v>
      </c>
      <c r="H466" s="78">
        <v>0</v>
      </c>
    </row>
    <row r="467" spans="1:8" ht="47.25" x14ac:dyDescent="0.25">
      <c r="A467" s="136" t="s">
        <v>1278</v>
      </c>
      <c r="B467" s="118"/>
      <c r="C467" s="118"/>
      <c r="D467" s="136" t="s">
        <v>623</v>
      </c>
      <c r="E467" s="118"/>
      <c r="F467" s="78">
        <v>746571440.10000002</v>
      </c>
      <c r="G467" s="78">
        <v>750197026.46000004</v>
      </c>
      <c r="H467" s="78">
        <v>0</v>
      </c>
    </row>
    <row r="468" spans="1:8" ht="47.25" x14ac:dyDescent="0.25">
      <c r="A468" s="136" t="s">
        <v>624</v>
      </c>
      <c r="B468" s="118"/>
      <c r="C468" s="118"/>
      <c r="D468" s="136" t="s">
        <v>623</v>
      </c>
      <c r="E468" s="118"/>
      <c r="F468" s="78">
        <v>746571440.10000002</v>
      </c>
      <c r="G468" s="78">
        <v>750197026.46000004</v>
      </c>
      <c r="H468" s="78">
        <v>0</v>
      </c>
    </row>
    <row r="469" spans="1:8" ht="31.5" x14ac:dyDescent="0.25">
      <c r="A469" s="136" t="s">
        <v>1279</v>
      </c>
      <c r="B469" s="118"/>
      <c r="C469" s="118"/>
      <c r="D469" s="136" t="s">
        <v>625</v>
      </c>
      <c r="E469" s="118"/>
      <c r="F469" s="78">
        <v>746571440.10000002</v>
      </c>
      <c r="G469" s="78">
        <v>750197026.46000004</v>
      </c>
      <c r="H469" s="78">
        <v>0</v>
      </c>
    </row>
    <row r="470" spans="1:8" ht="31.5" x14ac:dyDescent="0.25">
      <c r="A470" s="136" t="s">
        <v>1280</v>
      </c>
      <c r="B470" s="136" t="s">
        <v>576</v>
      </c>
      <c r="C470" s="136" t="s">
        <v>331</v>
      </c>
      <c r="D470" s="136" t="s">
        <v>625</v>
      </c>
      <c r="E470" s="118"/>
      <c r="F470" s="78">
        <v>746571440.10000002</v>
      </c>
      <c r="G470" s="78">
        <v>750197026.46000004</v>
      </c>
      <c r="H470" s="78">
        <v>0</v>
      </c>
    </row>
    <row r="471" spans="1:8" ht="31.5" x14ac:dyDescent="0.25">
      <c r="A471" s="136" t="s">
        <v>626</v>
      </c>
      <c r="B471" s="136" t="s">
        <v>576</v>
      </c>
      <c r="C471" s="136" t="s">
        <v>331</v>
      </c>
      <c r="D471" s="136" t="s">
        <v>627</v>
      </c>
      <c r="E471" s="118"/>
      <c r="F471" s="78">
        <v>746571440.10000002</v>
      </c>
      <c r="G471" s="78">
        <v>750197026.46000004</v>
      </c>
      <c r="H471" s="78">
        <v>0</v>
      </c>
    </row>
    <row r="472" spans="1:8" ht="119.25" customHeight="1" x14ac:dyDescent="0.25">
      <c r="A472" s="136" t="s">
        <v>430</v>
      </c>
      <c r="B472" s="136" t="s">
        <v>576</v>
      </c>
      <c r="C472" s="136" t="s">
        <v>331</v>
      </c>
      <c r="D472" s="136" t="s">
        <v>627</v>
      </c>
      <c r="E472" s="136" t="s">
        <v>431</v>
      </c>
      <c r="F472" s="78">
        <v>746571440.10000002</v>
      </c>
      <c r="G472" s="78">
        <v>750197026.46000004</v>
      </c>
      <c r="H472" s="78">
        <v>0</v>
      </c>
    </row>
    <row r="473" spans="1:8" ht="78.75" x14ac:dyDescent="0.25">
      <c r="A473" s="136" t="s">
        <v>1281</v>
      </c>
      <c r="B473" s="118"/>
      <c r="C473" s="118"/>
      <c r="D473" s="136" t="s">
        <v>628</v>
      </c>
      <c r="E473" s="118"/>
      <c r="F473" s="78">
        <v>8830478</v>
      </c>
      <c r="G473" s="78">
        <v>8810698</v>
      </c>
      <c r="H473" s="78">
        <v>8810698</v>
      </c>
    </row>
    <row r="474" spans="1:8" ht="24" customHeight="1" x14ac:dyDescent="0.25">
      <c r="A474" s="136" t="s">
        <v>1282</v>
      </c>
      <c r="B474" s="118"/>
      <c r="C474" s="118"/>
      <c r="D474" s="136" t="s">
        <v>629</v>
      </c>
      <c r="E474" s="118"/>
      <c r="F474" s="78">
        <v>8830478</v>
      </c>
      <c r="G474" s="78">
        <v>8810698</v>
      </c>
      <c r="H474" s="78">
        <v>8810698</v>
      </c>
    </row>
    <row r="475" spans="1:8" ht="31.5" x14ac:dyDescent="0.25">
      <c r="A475" s="136" t="s">
        <v>630</v>
      </c>
      <c r="B475" s="118"/>
      <c r="C475" s="118"/>
      <c r="D475" s="136" t="s">
        <v>629</v>
      </c>
      <c r="E475" s="118"/>
      <c r="F475" s="78">
        <v>8830478</v>
      </c>
      <c r="G475" s="78">
        <v>8810698</v>
      </c>
      <c r="H475" s="78">
        <v>8810698</v>
      </c>
    </row>
    <row r="476" spans="1:8" ht="94.5" x14ac:dyDescent="0.25">
      <c r="A476" s="136" t="s">
        <v>1283</v>
      </c>
      <c r="B476" s="136" t="s">
        <v>314</v>
      </c>
      <c r="C476" s="136" t="s">
        <v>343</v>
      </c>
      <c r="D476" s="136" t="s">
        <v>629</v>
      </c>
      <c r="E476" s="118"/>
      <c r="F476" s="78">
        <v>7873258</v>
      </c>
      <c r="G476" s="78">
        <v>7873258</v>
      </c>
      <c r="H476" s="78">
        <v>7873258</v>
      </c>
    </row>
    <row r="477" spans="1:8" ht="63" x14ac:dyDescent="0.25">
      <c r="A477" s="136" t="s">
        <v>631</v>
      </c>
      <c r="B477" s="136" t="s">
        <v>314</v>
      </c>
      <c r="C477" s="136" t="s">
        <v>343</v>
      </c>
      <c r="D477" s="136" t="s">
        <v>632</v>
      </c>
      <c r="E477" s="118"/>
      <c r="F477" s="78">
        <v>1556359</v>
      </c>
      <c r="G477" s="78">
        <v>1556359</v>
      </c>
      <c r="H477" s="78">
        <v>1556359</v>
      </c>
    </row>
    <row r="478" spans="1:8" ht="141.75" x14ac:dyDescent="0.25">
      <c r="A478" s="136" t="s">
        <v>365</v>
      </c>
      <c r="B478" s="136" t="s">
        <v>314</v>
      </c>
      <c r="C478" s="136" t="s">
        <v>343</v>
      </c>
      <c r="D478" s="136" t="s">
        <v>632</v>
      </c>
      <c r="E478" s="136" t="s">
        <v>366</v>
      </c>
      <c r="F478" s="78">
        <v>1556359</v>
      </c>
      <c r="G478" s="78">
        <v>1556359</v>
      </c>
      <c r="H478" s="78">
        <v>1556359</v>
      </c>
    </row>
    <row r="479" spans="1:8" ht="63" x14ac:dyDescent="0.25">
      <c r="A479" s="136" t="s">
        <v>633</v>
      </c>
      <c r="B479" s="136" t="s">
        <v>314</v>
      </c>
      <c r="C479" s="136" t="s">
        <v>343</v>
      </c>
      <c r="D479" s="136" t="s">
        <v>634</v>
      </c>
      <c r="E479" s="118"/>
      <c r="F479" s="78">
        <v>6316899</v>
      </c>
      <c r="G479" s="78">
        <v>6316899</v>
      </c>
      <c r="H479" s="78">
        <v>6316899</v>
      </c>
    </row>
    <row r="480" spans="1:8" ht="141.75" x14ac:dyDescent="0.25">
      <c r="A480" s="136" t="s">
        <v>365</v>
      </c>
      <c r="B480" s="136" t="s">
        <v>314</v>
      </c>
      <c r="C480" s="136" t="s">
        <v>343</v>
      </c>
      <c r="D480" s="136" t="s">
        <v>634</v>
      </c>
      <c r="E480" s="136" t="s">
        <v>366</v>
      </c>
      <c r="F480" s="78">
        <v>5626476</v>
      </c>
      <c r="G480" s="78">
        <v>5626476</v>
      </c>
      <c r="H480" s="78">
        <v>5626476</v>
      </c>
    </row>
    <row r="481" spans="1:8" ht="63" x14ac:dyDescent="0.25">
      <c r="A481" s="136" t="s">
        <v>367</v>
      </c>
      <c r="B481" s="136" t="s">
        <v>314</v>
      </c>
      <c r="C481" s="136" t="s">
        <v>343</v>
      </c>
      <c r="D481" s="136" t="s">
        <v>634</v>
      </c>
      <c r="E481" s="136" t="s">
        <v>368</v>
      </c>
      <c r="F481" s="78">
        <v>683423</v>
      </c>
      <c r="G481" s="78">
        <v>683423</v>
      </c>
      <c r="H481" s="78">
        <v>683423</v>
      </c>
    </row>
    <row r="482" spans="1:8" ht="31.5" x14ac:dyDescent="0.25">
      <c r="A482" s="136" t="s">
        <v>374</v>
      </c>
      <c r="B482" s="136" t="s">
        <v>314</v>
      </c>
      <c r="C482" s="136" t="s">
        <v>343</v>
      </c>
      <c r="D482" s="136" t="s">
        <v>634</v>
      </c>
      <c r="E482" s="136" t="s">
        <v>375</v>
      </c>
      <c r="F482" s="78">
        <v>7000</v>
      </c>
      <c r="G482" s="78">
        <v>7000</v>
      </c>
      <c r="H482" s="78">
        <v>7000</v>
      </c>
    </row>
    <row r="483" spans="1:8" ht="31.5" x14ac:dyDescent="0.25">
      <c r="A483" s="136" t="s">
        <v>1180</v>
      </c>
      <c r="B483" s="136" t="s">
        <v>314</v>
      </c>
      <c r="C483" s="136" t="s">
        <v>414</v>
      </c>
      <c r="D483" s="136" t="s">
        <v>629</v>
      </c>
      <c r="E483" s="118"/>
      <c r="F483" s="78">
        <v>957220</v>
      </c>
      <c r="G483" s="78">
        <v>937440</v>
      </c>
      <c r="H483" s="78">
        <v>937440</v>
      </c>
    </row>
    <row r="484" spans="1:8" ht="63" x14ac:dyDescent="0.25">
      <c r="A484" s="136" t="s">
        <v>635</v>
      </c>
      <c r="B484" s="136" t="s">
        <v>314</v>
      </c>
      <c r="C484" s="136" t="s">
        <v>414</v>
      </c>
      <c r="D484" s="136" t="s">
        <v>636</v>
      </c>
      <c r="E484" s="118"/>
      <c r="F484" s="78">
        <v>19780</v>
      </c>
      <c r="G484" s="78">
        <v>0</v>
      </c>
      <c r="H484" s="78">
        <v>0</v>
      </c>
    </row>
    <row r="485" spans="1:8" ht="63" x14ac:dyDescent="0.25">
      <c r="A485" s="136" t="s">
        <v>367</v>
      </c>
      <c r="B485" s="136" t="s">
        <v>314</v>
      </c>
      <c r="C485" s="136" t="s">
        <v>414</v>
      </c>
      <c r="D485" s="136" t="s">
        <v>636</v>
      </c>
      <c r="E485" s="136" t="s">
        <v>368</v>
      </c>
      <c r="F485" s="78">
        <v>19780</v>
      </c>
      <c r="G485" s="78">
        <v>0</v>
      </c>
      <c r="H485" s="78">
        <v>0</v>
      </c>
    </row>
    <row r="486" spans="1:8" ht="63" x14ac:dyDescent="0.25">
      <c r="A486" s="136" t="s">
        <v>984</v>
      </c>
      <c r="B486" s="136" t="s">
        <v>314</v>
      </c>
      <c r="C486" s="136" t="s">
        <v>414</v>
      </c>
      <c r="D486" s="136" t="s">
        <v>978</v>
      </c>
      <c r="E486" s="118"/>
      <c r="F486" s="78">
        <v>937440</v>
      </c>
      <c r="G486" s="78">
        <v>937440</v>
      </c>
      <c r="H486" s="78">
        <v>937440</v>
      </c>
    </row>
    <row r="487" spans="1:8" ht="63" x14ac:dyDescent="0.25">
      <c r="A487" s="136" t="s">
        <v>367</v>
      </c>
      <c r="B487" s="136" t="s">
        <v>314</v>
      </c>
      <c r="C487" s="136" t="s">
        <v>414</v>
      </c>
      <c r="D487" s="136" t="s">
        <v>978</v>
      </c>
      <c r="E487" s="136" t="s">
        <v>368</v>
      </c>
      <c r="F487" s="78">
        <v>937440</v>
      </c>
      <c r="G487" s="78">
        <v>937440</v>
      </c>
      <c r="H487" s="78">
        <v>937440</v>
      </c>
    </row>
    <row r="488" spans="1:8" ht="78.75" x14ac:dyDescent="0.25">
      <c r="A488" s="136" t="s">
        <v>1284</v>
      </c>
      <c r="B488" s="118"/>
      <c r="C488" s="118"/>
      <c r="D488" s="136" t="s">
        <v>637</v>
      </c>
      <c r="E488" s="118"/>
      <c r="F488" s="78">
        <v>2404733</v>
      </c>
      <c r="G488" s="78">
        <v>2399173</v>
      </c>
      <c r="H488" s="78">
        <v>2399173</v>
      </c>
    </row>
    <row r="489" spans="1:8" ht="31.5" x14ac:dyDescent="0.25">
      <c r="A489" s="136" t="s">
        <v>1285</v>
      </c>
      <c r="B489" s="118"/>
      <c r="C489" s="118"/>
      <c r="D489" s="136" t="s">
        <v>638</v>
      </c>
      <c r="E489" s="118"/>
      <c r="F489" s="78">
        <v>2404733</v>
      </c>
      <c r="G489" s="78">
        <v>2399173</v>
      </c>
      <c r="H489" s="78">
        <v>2399173</v>
      </c>
    </row>
    <row r="490" spans="1:8" ht="31.5" x14ac:dyDescent="0.25">
      <c r="A490" s="136" t="s">
        <v>639</v>
      </c>
      <c r="B490" s="118"/>
      <c r="C490" s="118"/>
      <c r="D490" s="136" t="s">
        <v>638</v>
      </c>
      <c r="E490" s="118"/>
      <c r="F490" s="78">
        <v>2404733</v>
      </c>
      <c r="G490" s="78">
        <v>2399173</v>
      </c>
      <c r="H490" s="78">
        <v>2399173</v>
      </c>
    </row>
    <row r="491" spans="1:8" ht="78.75" x14ac:dyDescent="0.25">
      <c r="A491" s="136" t="s">
        <v>1259</v>
      </c>
      <c r="B491" s="136" t="s">
        <v>314</v>
      </c>
      <c r="C491" s="136" t="s">
        <v>576</v>
      </c>
      <c r="D491" s="136" t="s">
        <v>638</v>
      </c>
      <c r="E491" s="118"/>
      <c r="F491" s="78">
        <v>2399173</v>
      </c>
      <c r="G491" s="78">
        <v>2399173</v>
      </c>
      <c r="H491" s="78">
        <v>2399173</v>
      </c>
    </row>
    <row r="492" spans="1:8" ht="63" x14ac:dyDescent="0.25">
      <c r="A492" s="136" t="s">
        <v>640</v>
      </c>
      <c r="B492" s="136" t="s">
        <v>314</v>
      </c>
      <c r="C492" s="136" t="s">
        <v>576</v>
      </c>
      <c r="D492" s="136" t="s">
        <v>641</v>
      </c>
      <c r="E492" s="118"/>
      <c r="F492" s="78">
        <v>1059776</v>
      </c>
      <c r="G492" s="78">
        <v>1059776</v>
      </c>
      <c r="H492" s="78">
        <v>1059776</v>
      </c>
    </row>
    <row r="493" spans="1:8" ht="141.75" x14ac:dyDescent="0.25">
      <c r="A493" s="136" t="s">
        <v>365</v>
      </c>
      <c r="B493" s="136" t="s">
        <v>314</v>
      </c>
      <c r="C493" s="136" t="s">
        <v>576</v>
      </c>
      <c r="D493" s="136" t="s">
        <v>641</v>
      </c>
      <c r="E493" s="136" t="s">
        <v>366</v>
      </c>
      <c r="F493" s="78">
        <v>1059776</v>
      </c>
      <c r="G493" s="78">
        <v>1059776</v>
      </c>
      <c r="H493" s="78">
        <v>1059776</v>
      </c>
    </row>
    <row r="494" spans="1:8" ht="78.75" x14ac:dyDescent="0.25">
      <c r="A494" s="136" t="s">
        <v>642</v>
      </c>
      <c r="B494" s="136" t="s">
        <v>314</v>
      </c>
      <c r="C494" s="136" t="s">
        <v>576</v>
      </c>
      <c r="D494" s="136" t="s">
        <v>643</v>
      </c>
      <c r="E494" s="118"/>
      <c r="F494" s="78">
        <v>1339397</v>
      </c>
      <c r="G494" s="78">
        <v>1339397</v>
      </c>
      <c r="H494" s="78">
        <v>1339397</v>
      </c>
    </row>
    <row r="495" spans="1:8" ht="31.5" customHeight="1" x14ac:dyDescent="0.25">
      <c r="A495" s="136" t="s">
        <v>365</v>
      </c>
      <c r="B495" s="136" t="s">
        <v>314</v>
      </c>
      <c r="C495" s="136" t="s">
        <v>576</v>
      </c>
      <c r="D495" s="136" t="s">
        <v>643</v>
      </c>
      <c r="E495" s="136" t="s">
        <v>366</v>
      </c>
      <c r="F495" s="78">
        <v>1190354</v>
      </c>
      <c r="G495" s="78">
        <v>1190354</v>
      </c>
      <c r="H495" s="78">
        <v>1190354</v>
      </c>
    </row>
    <row r="496" spans="1:8" ht="63" x14ac:dyDescent="0.25">
      <c r="A496" s="136" t="s">
        <v>367</v>
      </c>
      <c r="B496" s="136" t="s">
        <v>314</v>
      </c>
      <c r="C496" s="136" t="s">
        <v>576</v>
      </c>
      <c r="D496" s="136" t="s">
        <v>643</v>
      </c>
      <c r="E496" s="136" t="s">
        <v>368</v>
      </c>
      <c r="F496" s="78">
        <v>149043</v>
      </c>
      <c r="G496" s="78">
        <v>149043</v>
      </c>
      <c r="H496" s="78">
        <v>149043</v>
      </c>
    </row>
    <row r="497" spans="1:8" ht="31.5" x14ac:dyDescent="0.25">
      <c r="A497" s="136" t="s">
        <v>1180</v>
      </c>
      <c r="B497" s="136" t="s">
        <v>314</v>
      </c>
      <c r="C497" s="136" t="s">
        <v>414</v>
      </c>
      <c r="D497" s="136" t="s">
        <v>638</v>
      </c>
      <c r="E497" s="118"/>
      <c r="F497" s="78">
        <v>5560</v>
      </c>
      <c r="G497" s="78">
        <v>0</v>
      </c>
      <c r="H497" s="78">
        <v>0</v>
      </c>
    </row>
    <row r="498" spans="1:8" ht="63" x14ac:dyDescent="0.25">
      <c r="A498" s="136" t="s">
        <v>635</v>
      </c>
      <c r="B498" s="136" t="s">
        <v>314</v>
      </c>
      <c r="C498" s="136" t="s">
        <v>414</v>
      </c>
      <c r="D498" s="136" t="s">
        <v>644</v>
      </c>
      <c r="E498" s="118"/>
      <c r="F498" s="78">
        <v>5560</v>
      </c>
      <c r="G498" s="78">
        <v>0</v>
      </c>
      <c r="H498" s="78">
        <v>0</v>
      </c>
    </row>
    <row r="499" spans="1:8" ht="63" x14ac:dyDescent="0.25">
      <c r="A499" s="136" t="s">
        <v>367</v>
      </c>
      <c r="B499" s="136" t="s">
        <v>314</v>
      </c>
      <c r="C499" s="136" t="s">
        <v>414</v>
      </c>
      <c r="D499" s="136" t="s">
        <v>644</v>
      </c>
      <c r="E499" s="136" t="s">
        <v>368</v>
      </c>
      <c r="F499" s="78">
        <v>5560</v>
      </c>
      <c r="G499" s="78">
        <v>0</v>
      </c>
      <c r="H499" s="78">
        <v>0</v>
      </c>
    </row>
    <row r="500" spans="1:8" ht="94.5" x14ac:dyDescent="0.25">
      <c r="A500" s="136" t="s">
        <v>1286</v>
      </c>
      <c r="B500" s="118"/>
      <c r="C500" s="118"/>
      <c r="D500" s="136" t="s">
        <v>645</v>
      </c>
      <c r="E500" s="118"/>
      <c r="F500" s="78">
        <v>3000000</v>
      </c>
      <c r="G500" s="78">
        <v>3000000</v>
      </c>
      <c r="H500" s="78">
        <v>3000000</v>
      </c>
    </row>
    <row r="501" spans="1:8" ht="47.25" x14ac:dyDescent="0.25">
      <c r="A501" s="136" t="s">
        <v>1287</v>
      </c>
      <c r="B501" s="118"/>
      <c r="C501" s="118"/>
      <c r="D501" s="136" t="s">
        <v>646</v>
      </c>
      <c r="E501" s="118"/>
      <c r="F501" s="78">
        <v>3000000</v>
      </c>
      <c r="G501" s="78">
        <v>3000000</v>
      </c>
      <c r="H501" s="78">
        <v>3000000</v>
      </c>
    </row>
    <row r="502" spans="1:8" ht="47.25" x14ac:dyDescent="0.25">
      <c r="A502" s="136" t="s">
        <v>647</v>
      </c>
      <c r="B502" s="118"/>
      <c r="C502" s="118"/>
      <c r="D502" s="136" t="s">
        <v>646</v>
      </c>
      <c r="E502" s="118"/>
      <c r="F502" s="78">
        <v>3000000</v>
      </c>
      <c r="G502" s="78">
        <v>3000000</v>
      </c>
      <c r="H502" s="78">
        <v>3000000</v>
      </c>
    </row>
    <row r="503" spans="1:8" x14ac:dyDescent="0.25">
      <c r="A503" s="136" t="s">
        <v>1288</v>
      </c>
      <c r="B503" s="136" t="s">
        <v>314</v>
      </c>
      <c r="C503" s="136" t="s">
        <v>438</v>
      </c>
      <c r="D503" s="136" t="s">
        <v>646</v>
      </c>
      <c r="E503" s="118"/>
      <c r="F503" s="78">
        <v>3000000</v>
      </c>
      <c r="G503" s="78">
        <v>3000000</v>
      </c>
      <c r="H503" s="78">
        <v>3000000</v>
      </c>
    </row>
    <row r="504" spans="1:8" ht="47.25" x14ac:dyDescent="0.25">
      <c r="A504" s="136" t="s">
        <v>648</v>
      </c>
      <c r="B504" s="136" t="s">
        <v>314</v>
      </c>
      <c r="C504" s="136" t="s">
        <v>438</v>
      </c>
      <c r="D504" s="136" t="s">
        <v>649</v>
      </c>
      <c r="E504" s="118"/>
      <c r="F504" s="78">
        <v>3000000</v>
      </c>
      <c r="G504" s="78">
        <v>3000000</v>
      </c>
      <c r="H504" s="78">
        <v>3000000</v>
      </c>
    </row>
    <row r="505" spans="1:8" ht="31.5" x14ac:dyDescent="0.25">
      <c r="A505" s="136" t="s">
        <v>374</v>
      </c>
      <c r="B505" s="136" t="s">
        <v>314</v>
      </c>
      <c r="C505" s="136" t="s">
        <v>438</v>
      </c>
      <c r="D505" s="136" t="s">
        <v>649</v>
      </c>
      <c r="E505" s="136" t="s">
        <v>375</v>
      </c>
      <c r="F505" s="78">
        <v>3000000</v>
      </c>
      <c r="G505" s="78">
        <v>3000000</v>
      </c>
      <c r="H505" s="78">
        <v>3000000</v>
      </c>
    </row>
    <row r="506" spans="1:8" ht="63" x14ac:dyDescent="0.25">
      <c r="A506" s="136" t="s">
        <v>1289</v>
      </c>
      <c r="B506" s="118"/>
      <c r="C506" s="118"/>
      <c r="D506" s="136" t="s">
        <v>650</v>
      </c>
      <c r="E506" s="118"/>
      <c r="F506" s="78">
        <v>3175503.01</v>
      </c>
      <c r="G506" s="78">
        <v>0</v>
      </c>
      <c r="H506" s="78">
        <v>0</v>
      </c>
    </row>
    <row r="507" spans="1:8" ht="31.5" x14ac:dyDescent="0.25">
      <c r="A507" s="136" t="s">
        <v>1290</v>
      </c>
      <c r="B507" s="118"/>
      <c r="C507" s="118"/>
      <c r="D507" s="136" t="s">
        <v>651</v>
      </c>
      <c r="E507" s="118"/>
      <c r="F507" s="78">
        <v>3175503.01</v>
      </c>
      <c r="G507" s="78">
        <v>0</v>
      </c>
      <c r="H507" s="78">
        <v>0</v>
      </c>
    </row>
    <row r="508" spans="1:8" ht="31.5" x14ac:dyDescent="0.25">
      <c r="A508" s="136" t="s">
        <v>652</v>
      </c>
      <c r="B508" s="118"/>
      <c r="C508" s="118"/>
      <c r="D508" s="136" t="s">
        <v>651</v>
      </c>
      <c r="E508" s="118"/>
      <c r="F508" s="78">
        <v>3175503.01</v>
      </c>
      <c r="G508" s="78">
        <v>0</v>
      </c>
      <c r="H508" s="78">
        <v>0</v>
      </c>
    </row>
    <row r="509" spans="1:8" x14ac:dyDescent="0.25">
      <c r="A509" s="136" t="s">
        <v>1214</v>
      </c>
      <c r="B509" s="136" t="s">
        <v>460</v>
      </c>
      <c r="C509" s="136" t="s">
        <v>314</v>
      </c>
      <c r="D509" s="136" t="s">
        <v>651</v>
      </c>
      <c r="E509" s="118"/>
      <c r="F509" s="78">
        <v>3175503.01</v>
      </c>
      <c r="G509" s="78">
        <v>0</v>
      </c>
      <c r="H509" s="78">
        <v>0</v>
      </c>
    </row>
    <row r="510" spans="1:8" ht="220.5" x14ac:dyDescent="0.25">
      <c r="A510" s="136" t="s">
        <v>653</v>
      </c>
      <c r="B510" s="136" t="s">
        <v>460</v>
      </c>
      <c r="C510" s="136" t="s">
        <v>314</v>
      </c>
      <c r="D510" s="136" t="s">
        <v>654</v>
      </c>
      <c r="E510" s="118"/>
      <c r="F510" s="78">
        <v>3175503.01</v>
      </c>
      <c r="G510" s="78">
        <v>0</v>
      </c>
      <c r="H510" s="78">
        <v>0</v>
      </c>
    </row>
    <row r="511" spans="1:8" ht="31.5" x14ac:dyDescent="0.25">
      <c r="A511" s="136" t="s">
        <v>374</v>
      </c>
      <c r="B511" s="136" t="s">
        <v>460</v>
      </c>
      <c r="C511" s="136" t="s">
        <v>314</v>
      </c>
      <c r="D511" s="136" t="s">
        <v>654</v>
      </c>
      <c r="E511" s="136" t="s">
        <v>375</v>
      </c>
      <c r="F511" s="78">
        <v>3175503.01</v>
      </c>
      <c r="G511" s="78">
        <v>0</v>
      </c>
      <c r="H511" s="78">
        <v>0</v>
      </c>
    </row>
    <row r="512" spans="1:8" ht="94.5" x14ac:dyDescent="0.25">
      <c r="A512" s="136" t="s">
        <v>1291</v>
      </c>
      <c r="B512" s="118"/>
      <c r="C512" s="118"/>
      <c r="D512" s="136" t="s">
        <v>655</v>
      </c>
      <c r="E512" s="118"/>
      <c r="F512" s="78">
        <v>10874.24</v>
      </c>
      <c r="G512" s="78">
        <v>9764.6299999999992</v>
      </c>
      <c r="H512" s="78">
        <v>0</v>
      </c>
    </row>
    <row r="513" spans="1:8" ht="31.5" x14ac:dyDescent="0.25">
      <c r="A513" s="136" t="s">
        <v>1290</v>
      </c>
      <c r="B513" s="118"/>
      <c r="C513" s="118"/>
      <c r="D513" s="136" t="s">
        <v>656</v>
      </c>
      <c r="E513" s="118"/>
      <c r="F513" s="78">
        <v>10874.24</v>
      </c>
      <c r="G513" s="78">
        <v>9764.6299999999992</v>
      </c>
      <c r="H513" s="78">
        <v>0</v>
      </c>
    </row>
    <row r="514" spans="1:8" ht="31.5" x14ac:dyDescent="0.25">
      <c r="A514" s="136" t="s">
        <v>652</v>
      </c>
      <c r="B514" s="118"/>
      <c r="C514" s="118"/>
      <c r="D514" s="136" t="s">
        <v>656</v>
      </c>
      <c r="E514" s="118"/>
      <c r="F514" s="78">
        <v>10874.24</v>
      </c>
      <c r="G514" s="78">
        <v>9764.6299999999992</v>
      </c>
      <c r="H514" s="78">
        <v>0</v>
      </c>
    </row>
    <row r="515" spans="1:8" x14ac:dyDescent="0.25">
      <c r="A515" s="136" t="s">
        <v>1292</v>
      </c>
      <c r="B515" s="136" t="s">
        <v>314</v>
      </c>
      <c r="C515" s="136" t="s">
        <v>460</v>
      </c>
      <c r="D515" s="136" t="s">
        <v>656</v>
      </c>
      <c r="E515" s="118"/>
      <c r="F515" s="78">
        <v>10874.24</v>
      </c>
      <c r="G515" s="78">
        <v>9764.6299999999992</v>
      </c>
      <c r="H515" s="78">
        <v>0</v>
      </c>
    </row>
    <row r="516" spans="1:8" ht="94.5" x14ac:dyDescent="0.25">
      <c r="A516" s="136" t="s">
        <v>657</v>
      </c>
      <c r="B516" s="136" t="s">
        <v>314</v>
      </c>
      <c r="C516" s="136" t="s">
        <v>460</v>
      </c>
      <c r="D516" s="136" t="s">
        <v>658</v>
      </c>
      <c r="E516" s="118"/>
      <c r="F516" s="78">
        <v>10874.24</v>
      </c>
      <c r="G516" s="78">
        <v>9764.6299999999992</v>
      </c>
      <c r="H516" s="78">
        <v>0</v>
      </c>
    </row>
    <row r="517" spans="1:8" ht="63" x14ac:dyDescent="0.25">
      <c r="A517" s="136" t="s">
        <v>367</v>
      </c>
      <c r="B517" s="136" t="s">
        <v>314</v>
      </c>
      <c r="C517" s="136" t="s">
        <v>460</v>
      </c>
      <c r="D517" s="136" t="s">
        <v>658</v>
      </c>
      <c r="E517" s="136" t="s">
        <v>368</v>
      </c>
      <c r="F517" s="78">
        <v>10874.24</v>
      </c>
      <c r="G517" s="78">
        <v>9764.6299999999992</v>
      </c>
      <c r="H517" s="78">
        <v>0</v>
      </c>
    </row>
    <row r="518" spans="1:8" ht="94.5" x14ac:dyDescent="0.25">
      <c r="A518" s="136" t="s">
        <v>1293</v>
      </c>
      <c r="B518" s="118"/>
      <c r="C518" s="118"/>
      <c r="D518" s="136" t="s">
        <v>659</v>
      </c>
      <c r="E518" s="118"/>
      <c r="F518" s="78">
        <v>3361000</v>
      </c>
      <c r="G518" s="78">
        <v>3361000</v>
      </c>
      <c r="H518" s="78">
        <v>3361000</v>
      </c>
    </row>
    <row r="519" spans="1:8" ht="31.5" x14ac:dyDescent="0.25">
      <c r="A519" s="136" t="s">
        <v>1290</v>
      </c>
      <c r="B519" s="118"/>
      <c r="C519" s="118"/>
      <c r="D519" s="136" t="s">
        <v>660</v>
      </c>
      <c r="E519" s="118"/>
      <c r="F519" s="78">
        <v>3361000</v>
      </c>
      <c r="G519" s="78">
        <v>3361000</v>
      </c>
      <c r="H519" s="78">
        <v>3361000</v>
      </c>
    </row>
    <row r="520" spans="1:8" ht="31.5" x14ac:dyDescent="0.25">
      <c r="A520" s="136" t="s">
        <v>652</v>
      </c>
      <c r="B520" s="118"/>
      <c r="C520" s="118"/>
      <c r="D520" s="136" t="s">
        <v>660</v>
      </c>
      <c r="E520" s="118"/>
      <c r="F520" s="78">
        <v>3361000</v>
      </c>
      <c r="G520" s="78">
        <v>3361000</v>
      </c>
      <c r="H520" s="78">
        <v>3361000</v>
      </c>
    </row>
    <row r="521" spans="1:8" x14ac:dyDescent="0.25">
      <c r="A521" s="136" t="s">
        <v>1294</v>
      </c>
      <c r="B521" s="136" t="s">
        <v>396</v>
      </c>
      <c r="C521" s="136" t="s">
        <v>314</v>
      </c>
      <c r="D521" s="136" t="s">
        <v>660</v>
      </c>
      <c r="E521" s="118"/>
      <c r="F521" s="78">
        <v>2448000</v>
      </c>
      <c r="G521" s="78">
        <v>2448000</v>
      </c>
      <c r="H521" s="78">
        <v>2448000</v>
      </c>
    </row>
    <row r="522" spans="1:8" ht="94.5" x14ac:dyDescent="0.25">
      <c r="A522" s="136" t="s">
        <v>661</v>
      </c>
      <c r="B522" s="136" t="s">
        <v>396</v>
      </c>
      <c r="C522" s="136" t="s">
        <v>314</v>
      </c>
      <c r="D522" s="136" t="s">
        <v>662</v>
      </c>
      <c r="E522" s="118"/>
      <c r="F522" s="78">
        <v>2448000</v>
      </c>
      <c r="G522" s="78">
        <v>2448000</v>
      </c>
      <c r="H522" s="78">
        <v>2448000</v>
      </c>
    </row>
    <row r="523" spans="1:8" ht="31.5" x14ac:dyDescent="0.25">
      <c r="A523" s="136" t="s">
        <v>400</v>
      </c>
      <c r="B523" s="136" t="s">
        <v>396</v>
      </c>
      <c r="C523" s="136" t="s">
        <v>314</v>
      </c>
      <c r="D523" s="136" t="s">
        <v>662</v>
      </c>
      <c r="E523" s="136" t="s">
        <v>401</v>
      </c>
      <c r="F523" s="78">
        <v>2448000</v>
      </c>
      <c r="G523" s="78">
        <v>2448000</v>
      </c>
      <c r="H523" s="78">
        <v>2448000</v>
      </c>
    </row>
    <row r="524" spans="1:8" ht="31.5" x14ac:dyDescent="0.25">
      <c r="A524" s="136" t="s">
        <v>1277</v>
      </c>
      <c r="B524" s="136" t="s">
        <v>396</v>
      </c>
      <c r="C524" s="136" t="s">
        <v>343</v>
      </c>
      <c r="D524" s="136" t="s">
        <v>660</v>
      </c>
      <c r="E524" s="118"/>
      <c r="F524" s="78">
        <v>913000</v>
      </c>
      <c r="G524" s="78">
        <v>913000</v>
      </c>
      <c r="H524" s="78">
        <v>913000</v>
      </c>
    </row>
    <row r="525" spans="1:8" ht="63" x14ac:dyDescent="0.25">
      <c r="A525" s="136" t="s">
        <v>663</v>
      </c>
      <c r="B525" s="136" t="s">
        <v>396</v>
      </c>
      <c r="C525" s="136" t="s">
        <v>343</v>
      </c>
      <c r="D525" s="136" t="s">
        <v>664</v>
      </c>
      <c r="E525" s="118"/>
      <c r="F525" s="78">
        <v>913000</v>
      </c>
      <c r="G525" s="78">
        <v>913000</v>
      </c>
      <c r="H525" s="78">
        <v>913000</v>
      </c>
    </row>
    <row r="526" spans="1:8" ht="31.5" x14ac:dyDescent="0.25">
      <c r="A526" s="136" t="s">
        <v>400</v>
      </c>
      <c r="B526" s="136" t="s">
        <v>396</v>
      </c>
      <c r="C526" s="136" t="s">
        <v>343</v>
      </c>
      <c r="D526" s="136" t="s">
        <v>664</v>
      </c>
      <c r="E526" s="136" t="s">
        <v>401</v>
      </c>
      <c r="F526" s="78">
        <v>913000</v>
      </c>
      <c r="G526" s="78">
        <v>913000</v>
      </c>
      <c r="H526" s="78">
        <v>913000</v>
      </c>
    </row>
    <row r="527" spans="1:8" ht="94.5" x14ac:dyDescent="0.25">
      <c r="A527" s="136" t="s">
        <v>1295</v>
      </c>
      <c r="B527" s="118"/>
      <c r="C527" s="118"/>
      <c r="D527" s="136" t="s">
        <v>665</v>
      </c>
      <c r="E527" s="118"/>
      <c r="F527" s="78">
        <v>8759696.2400000002</v>
      </c>
      <c r="G527" s="78">
        <v>0</v>
      </c>
      <c r="H527" s="78">
        <v>0</v>
      </c>
    </row>
    <row r="528" spans="1:8" ht="31.5" x14ac:dyDescent="0.25">
      <c r="A528" s="136" t="s">
        <v>1290</v>
      </c>
      <c r="B528" s="118"/>
      <c r="C528" s="118"/>
      <c r="D528" s="136" t="s">
        <v>666</v>
      </c>
      <c r="E528" s="118"/>
      <c r="F528" s="78">
        <v>8759696.2400000002</v>
      </c>
      <c r="G528" s="78">
        <v>0</v>
      </c>
      <c r="H528" s="78">
        <v>0</v>
      </c>
    </row>
    <row r="529" spans="1:8" ht="31.5" x14ac:dyDescent="0.25">
      <c r="A529" s="136" t="s">
        <v>652</v>
      </c>
      <c r="B529" s="118"/>
      <c r="C529" s="118"/>
      <c r="D529" s="136" t="s">
        <v>666</v>
      </c>
      <c r="E529" s="118"/>
      <c r="F529" s="78">
        <v>8759696.2400000002</v>
      </c>
      <c r="G529" s="78">
        <v>0</v>
      </c>
      <c r="H529" s="78">
        <v>0</v>
      </c>
    </row>
    <row r="530" spans="1:8" ht="31.5" x14ac:dyDescent="0.25">
      <c r="A530" s="136" t="s">
        <v>1180</v>
      </c>
      <c r="B530" s="136" t="s">
        <v>314</v>
      </c>
      <c r="C530" s="136" t="s">
        <v>414</v>
      </c>
      <c r="D530" s="136" t="s">
        <v>666</v>
      </c>
      <c r="E530" s="118"/>
      <c r="F530" s="78">
        <v>4068282.69</v>
      </c>
      <c r="G530" s="78">
        <v>0</v>
      </c>
      <c r="H530" s="78">
        <v>0</v>
      </c>
    </row>
    <row r="531" spans="1:8" ht="94.5" x14ac:dyDescent="0.25">
      <c r="A531" s="136" t="s">
        <v>667</v>
      </c>
      <c r="B531" s="136" t="s">
        <v>314</v>
      </c>
      <c r="C531" s="136" t="s">
        <v>414</v>
      </c>
      <c r="D531" s="136" t="s">
        <v>668</v>
      </c>
      <c r="E531" s="118"/>
      <c r="F531" s="78">
        <v>4068282.69</v>
      </c>
      <c r="G531" s="78">
        <v>0</v>
      </c>
      <c r="H531" s="78">
        <v>0</v>
      </c>
    </row>
    <row r="532" spans="1:8" ht="63" x14ac:dyDescent="0.25">
      <c r="A532" s="136" t="s">
        <v>317</v>
      </c>
      <c r="B532" s="136" t="s">
        <v>314</v>
      </c>
      <c r="C532" s="136" t="s">
        <v>414</v>
      </c>
      <c r="D532" s="136" t="s">
        <v>668</v>
      </c>
      <c r="E532" s="136" t="s">
        <v>318</v>
      </c>
      <c r="F532" s="78">
        <v>4068282.69</v>
      </c>
      <c r="G532" s="78">
        <v>0</v>
      </c>
      <c r="H532" s="78">
        <v>0</v>
      </c>
    </row>
    <row r="533" spans="1:8" ht="31.5" x14ac:dyDescent="0.25">
      <c r="A533" s="136" t="s">
        <v>1161</v>
      </c>
      <c r="B533" s="136" t="s">
        <v>313</v>
      </c>
      <c r="C533" s="136" t="s">
        <v>343</v>
      </c>
      <c r="D533" s="136" t="s">
        <v>666</v>
      </c>
      <c r="E533" s="118"/>
      <c r="F533" s="78">
        <v>1162898</v>
      </c>
      <c r="G533" s="78">
        <v>0</v>
      </c>
      <c r="H533" s="78">
        <v>0</v>
      </c>
    </row>
    <row r="534" spans="1:8" ht="94.5" x14ac:dyDescent="0.25">
      <c r="A534" s="136" t="s">
        <v>667</v>
      </c>
      <c r="B534" s="136" t="s">
        <v>313</v>
      </c>
      <c r="C534" s="136" t="s">
        <v>343</v>
      </c>
      <c r="D534" s="136" t="s">
        <v>668</v>
      </c>
      <c r="E534" s="118"/>
      <c r="F534" s="78">
        <v>1162898</v>
      </c>
      <c r="G534" s="78">
        <v>0</v>
      </c>
      <c r="H534" s="78">
        <v>0</v>
      </c>
    </row>
    <row r="535" spans="1:8" ht="63" x14ac:dyDescent="0.25">
      <c r="A535" s="136" t="s">
        <v>317</v>
      </c>
      <c r="B535" s="136" t="s">
        <v>313</v>
      </c>
      <c r="C535" s="136" t="s">
        <v>343</v>
      </c>
      <c r="D535" s="136" t="s">
        <v>668</v>
      </c>
      <c r="E535" s="136" t="s">
        <v>318</v>
      </c>
      <c r="F535" s="78">
        <v>1162898</v>
      </c>
      <c r="G535" s="78">
        <v>0</v>
      </c>
      <c r="H535" s="78">
        <v>0</v>
      </c>
    </row>
    <row r="536" spans="1:8" x14ac:dyDescent="0.25">
      <c r="A536" s="136" t="s">
        <v>1177</v>
      </c>
      <c r="B536" s="136" t="s">
        <v>405</v>
      </c>
      <c r="C536" s="136" t="s">
        <v>314</v>
      </c>
      <c r="D536" s="136" t="s">
        <v>666</v>
      </c>
      <c r="E536" s="118"/>
      <c r="F536" s="78">
        <v>3021705.4</v>
      </c>
      <c r="G536" s="78">
        <v>0</v>
      </c>
      <c r="H536" s="78">
        <v>0</v>
      </c>
    </row>
    <row r="537" spans="1:8" ht="94.5" x14ac:dyDescent="0.25">
      <c r="A537" s="136" t="s">
        <v>667</v>
      </c>
      <c r="B537" s="136" t="s">
        <v>405</v>
      </c>
      <c r="C537" s="136" t="s">
        <v>314</v>
      </c>
      <c r="D537" s="136" t="s">
        <v>668</v>
      </c>
      <c r="E537" s="118"/>
      <c r="F537" s="78">
        <v>3021705.4</v>
      </c>
      <c r="G537" s="78">
        <v>0</v>
      </c>
      <c r="H537" s="78">
        <v>0</v>
      </c>
    </row>
    <row r="538" spans="1:8" ht="63" x14ac:dyDescent="0.25">
      <c r="A538" s="136" t="s">
        <v>317</v>
      </c>
      <c r="B538" s="136" t="s">
        <v>405</v>
      </c>
      <c r="C538" s="136" t="s">
        <v>314</v>
      </c>
      <c r="D538" s="136" t="s">
        <v>668</v>
      </c>
      <c r="E538" s="136" t="s">
        <v>318</v>
      </c>
      <c r="F538" s="78">
        <v>3021705.4</v>
      </c>
      <c r="G538" s="78">
        <v>0</v>
      </c>
      <c r="H538" s="78">
        <v>0</v>
      </c>
    </row>
    <row r="539" spans="1:8" x14ac:dyDescent="0.25">
      <c r="A539" s="136" t="s">
        <v>1192</v>
      </c>
      <c r="B539" s="136" t="s">
        <v>438</v>
      </c>
      <c r="C539" s="136" t="s">
        <v>331</v>
      </c>
      <c r="D539" s="136" t="s">
        <v>666</v>
      </c>
      <c r="E539" s="118"/>
      <c r="F539" s="78">
        <v>506810.15</v>
      </c>
      <c r="G539" s="78">
        <v>0</v>
      </c>
      <c r="H539" s="78">
        <v>0</v>
      </c>
    </row>
    <row r="540" spans="1:8" ht="94.5" x14ac:dyDescent="0.25">
      <c r="A540" s="136" t="s">
        <v>667</v>
      </c>
      <c r="B540" s="136" t="s">
        <v>438</v>
      </c>
      <c r="C540" s="136" t="s">
        <v>331</v>
      </c>
      <c r="D540" s="136" t="s">
        <v>668</v>
      </c>
      <c r="E540" s="118"/>
      <c r="F540" s="78">
        <v>506810.15</v>
      </c>
      <c r="G540" s="78">
        <v>0</v>
      </c>
      <c r="H540" s="78">
        <v>0</v>
      </c>
    </row>
    <row r="541" spans="1:8" ht="63" x14ac:dyDescent="0.25">
      <c r="A541" s="136" t="s">
        <v>317</v>
      </c>
      <c r="B541" s="136" t="s">
        <v>438</v>
      </c>
      <c r="C541" s="136" t="s">
        <v>331</v>
      </c>
      <c r="D541" s="136" t="s">
        <v>668</v>
      </c>
      <c r="E541" s="136" t="s">
        <v>318</v>
      </c>
      <c r="F541" s="78">
        <v>506810.15</v>
      </c>
      <c r="G541" s="78">
        <v>0</v>
      </c>
      <c r="H541" s="78">
        <v>0</v>
      </c>
    </row>
    <row r="542" spans="1:8" ht="47.25" x14ac:dyDescent="0.25">
      <c r="A542" s="136" t="s">
        <v>1296</v>
      </c>
      <c r="B542" s="118"/>
      <c r="C542" s="118"/>
      <c r="D542" s="136" t="s">
        <v>964</v>
      </c>
      <c r="E542" s="118"/>
      <c r="F542" s="78">
        <v>6000004.1299999999</v>
      </c>
      <c r="G542" s="78">
        <v>0</v>
      </c>
      <c r="H542" s="78">
        <v>0</v>
      </c>
    </row>
    <row r="543" spans="1:8" ht="31.5" x14ac:dyDescent="0.25">
      <c r="A543" s="136" t="s">
        <v>1290</v>
      </c>
      <c r="B543" s="118"/>
      <c r="C543" s="118"/>
      <c r="D543" s="136" t="s">
        <v>965</v>
      </c>
      <c r="E543" s="118"/>
      <c r="F543" s="78">
        <v>6000004.1299999999</v>
      </c>
      <c r="G543" s="78">
        <v>0</v>
      </c>
      <c r="H543" s="78">
        <v>0</v>
      </c>
    </row>
    <row r="544" spans="1:8" ht="31.5" x14ac:dyDescent="0.25">
      <c r="A544" s="136" t="s">
        <v>652</v>
      </c>
      <c r="B544" s="118"/>
      <c r="C544" s="118"/>
      <c r="D544" s="136" t="s">
        <v>965</v>
      </c>
      <c r="E544" s="118"/>
      <c r="F544" s="78">
        <v>6000004.1299999999</v>
      </c>
      <c r="G544" s="78">
        <v>0</v>
      </c>
      <c r="H544" s="78">
        <v>0</v>
      </c>
    </row>
    <row r="545" spans="1:8" x14ac:dyDescent="0.25">
      <c r="A545" s="136" t="s">
        <v>1215</v>
      </c>
      <c r="B545" s="136" t="s">
        <v>460</v>
      </c>
      <c r="C545" s="136" t="s">
        <v>343</v>
      </c>
      <c r="D545" s="136" t="s">
        <v>965</v>
      </c>
      <c r="E545" s="118"/>
      <c r="F545" s="78">
        <v>1157897</v>
      </c>
      <c r="G545" s="78">
        <v>0</v>
      </c>
      <c r="H545" s="78">
        <v>0</v>
      </c>
    </row>
    <row r="546" spans="1:8" x14ac:dyDescent="0.25">
      <c r="A546" s="136" t="s">
        <v>985</v>
      </c>
      <c r="B546" s="136" t="s">
        <v>460</v>
      </c>
      <c r="C546" s="136" t="s">
        <v>343</v>
      </c>
      <c r="D546" s="136" t="s">
        <v>973</v>
      </c>
      <c r="E546" s="118"/>
      <c r="F546" s="78">
        <v>1157897</v>
      </c>
      <c r="G546" s="78">
        <v>0</v>
      </c>
      <c r="H546" s="78">
        <v>0</v>
      </c>
    </row>
    <row r="547" spans="1:8" ht="63" x14ac:dyDescent="0.25">
      <c r="A547" s="136" t="s">
        <v>317</v>
      </c>
      <c r="B547" s="136" t="s">
        <v>460</v>
      </c>
      <c r="C547" s="136" t="s">
        <v>343</v>
      </c>
      <c r="D547" s="136" t="s">
        <v>973</v>
      </c>
      <c r="E547" s="136" t="s">
        <v>318</v>
      </c>
      <c r="F547" s="78">
        <v>1157897</v>
      </c>
      <c r="G547" s="78">
        <v>0</v>
      </c>
      <c r="H547" s="78">
        <v>0</v>
      </c>
    </row>
    <row r="548" spans="1:8" x14ac:dyDescent="0.25">
      <c r="A548" s="136" t="s">
        <v>1153</v>
      </c>
      <c r="B548" s="136" t="s">
        <v>313</v>
      </c>
      <c r="C548" s="136" t="s">
        <v>314</v>
      </c>
      <c r="D548" s="136" t="s">
        <v>965</v>
      </c>
      <c r="E548" s="118"/>
      <c r="F548" s="78">
        <v>157894.75</v>
      </c>
      <c r="G548" s="78">
        <v>0</v>
      </c>
      <c r="H548" s="78">
        <v>0</v>
      </c>
    </row>
    <row r="549" spans="1:8" ht="63" x14ac:dyDescent="0.25">
      <c r="A549" s="136" t="s">
        <v>986</v>
      </c>
      <c r="B549" s="136" t="s">
        <v>313</v>
      </c>
      <c r="C549" s="136" t="s">
        <v>314</v>
      </c>
      <c r="D549" s="136" t="s">
        <v>967</v>
      </c>
      <c r="E549" s="118"/>
      <c r="F549" s="78">
        <v>157894.75</v>
      </c>
      <c r="G549" s="78">
        <v>0</v>
      </c>
      <c r="H549" s="78">
        <v>0</v>
      </c>
    </row>
    <row r="550" spans="1:8" ht="63" x14ac:dyDescent="0.25">
      <c r="A550" s="136" t="s">
        <v>317</v>
      </c>
      <c r="B550" s="136" t="s">
        <v>313</v>
      </c>
      <c r="C550" s="136" t="s">
        <v>314</v>
      </c>
      <c r="D550" s="136" t="s">
        <v>967</v>
      </c>
      <c r="E550" s="136" t="s">
        <v>318</v>
      </c>
      <c r="F550" s="78">
        <v>157894.75</v>
      </c>
      <c r="G550" s="78">
        <v>0</v>
      </c>
      <c r="H550" s="78">
        <v>0</v>
      </c>
    </row>
    <row r="551" spans="1:8" x14ac:dyDescent="0.25">
      <c r="A551" s="136" t="s">
        <v>1158</v>
      </c>
      <c r="B551" s="136" t="s">
        <v>313</v>
      </c>
      <c r="C551" s="136" t="s">
        <v>331</v>
      </c>
      <c r="D551" s="136" t="s">
        <v>965</v>
      </c>
      <c r="E551" s="118"/>
      <c r="F551" s="78">
        <v>2315789.48</v>
      </c>
      <c r="G551" s="78">
        <v>0</v>
      </c>
      <c r="H551" s="78">
        <v>0</v>
      </c>
    </row>
    <row r="552" spans="1:8" ht="63" x14ac:dyDescent="0.25">
      <c r="A552" s="136" t="s">
        <v>986</v>
      </c>
      <c r="B552" s="136" t="s">
        <v>313</v>
      </c>
      <c r="C552" s="136" t="s">
        <v>331</v>
      </c>
      <c r="D552" s="136" t="s">
        <v>967</v>
      </c>
      <c r="E552" s="118"/>
      <c r="F552" s="78">
        <v>2315789.48</v>
      </c>
      <c r="G552" s="78">
        <v>0</v>
      </c>
      <c r="H552" s="78">
        <v>0</v>
      </c>
    </row>
    <row r="553" spans="1:8" ht="63" x14ac:dyDescent="0.25">
      <c r="A553" s="136" t="s">
        <v>317</v>
      </c>
      <c r="B553" s="136" t="s">
        <v>313</v>
      </c>
      <c r="C553" s="136" t="s">
        <v>331</v>
      </c>
      <c r="D553" s="136" t="s">
        <v>967</v>
      </c>
      <c r="E553" s="136" t="s">
        <v>318</v>
      </c>
      <c r="F553" s="78">
        <v>2315789.48</v>
      </c>
      <c r="G553" s="78">
        <v>0</v>
      </c>
      <c r="H553" s="78">
        <v>0</v>
      </c>
    </row>
    <row r="554" spans="1:8" ht="31.5" x14ac:dyDescent="0.25">
      <c r="A554" s="136" t="s">
        <v>1161</v>
      </c>
      <c r="B554" s="136" t="s">
        <v>313</v>
      </c>
      <c r="C554" s="136" t="s">
        <v>343</v>
      </c>
      <c r="D554" s="136" t="s">
        <v>965</v>
      </c>
      <c r="E554" s="118"/>
      <c r="F554" s="78">
        <v>2368422.9</v>
      </c>
      <c r="G554" s="78">
        <v>0</v>
      </c>
      <c r="H554" s="78">
        <v>0</v>
      </c>
    </row>
    <row r="555" spans="1:8" ht="63" x14ac:dyDescent="0.25">
      <c r="A555" s="136" t="s">
        <v>986</v>
      </c>
      <c r="B555" s="136" t="s">
        <v>313</v>
      </c>
      <c r="C555" s="136" t="s">
        <v>343</v>
      </c>
      <c r="D555" s="136" t="s">
        <v>967</v>
      </c>
      <c r="E555" s="118"/>
      <c r="F555" s="78">
        <v>2368422.9</v>
      </c>
      <c r="G555" s="78">
        <v>0</v>
      </c>
      <c r="H555" s="78">
        <v>0</v>
      </c>
    </row>
    <row r="556" spans="1:8" ht="63" x14ac:dyDescent="0.25">
      <c r="A556" s="136" t="s">
        <v>317</v>
      </c>
      <c r="B556" s="136" t="s">
        <v>313</v>
      </c>
      <c r="C556" s="136" t="s">
        <v>343</v>
      </c>
      <c r="D556" s="136" t="s">
        <v>967</v>
      </c>
      <c r="E556" s="136" t="s">
        <v>318</v>
      </c>
      <c r="F556" s="78">
        <v>2368422.9</v>
      </c>
      <c r="G556" s="78">
        <v>0</v>
      </c>
      <c r="H556" s="78">
        <v>0</v>
      </c>
    </row>
    <row r="557" spans="1:8" ht="63" x14ac:dyDescent="0.25">
      <c r="A557" s="136" t="s">
        <v>1297</v>
      </c>
      <c r="B557" s="118"/>
      <c r="C557" s="118"/>
      <c r="D557" s="136" t="s">
        <v>669</v>
      </c>
      <c r="E557" s="118"/>
      <c r="F557" s="78">
        <v>29532394.699999999</v>
      </c>
      <c r="G557" s="78">
        <v>267400</v>
      </c>
      <c r="H557" s="78">
        <v>267400</v>
      </c>
    </row>
    <row r="558" spans="1:8" ht="31.5" x14ac:dyDescent="0.25">
      <c r="A558" s="136" t="s">
        <v>1290</v>
      </c>
      <c r="B558" s="118"/>
      <c r="C558" s="118"/>
      <c r="D558" s="136" t="s">
        <v>670</v>
      </c>
      <c r="E558" s="118"/>
      <c r="F558" s="78">
        <v>29532394.699999999</v>
      </c>
      <c r="G558" s="78">
        <v>267400</v>
      </c>
      <c r="H558" s="78">
        <v>267400</v>
      </c>
    </row>
    <row r="559" spans="1:8" ht="31.5" x14ac:dyDescent="0.25">
      <c r="A559" s="136" t="s">
        <v>652</v>
      </c>
      <c r="B559" s="118"/>
      <c r="C559" s="118"/>
      <c r="D559" s="136" t="s">
        <v>670</v>
      </c>
      <c r="E559" s="118"/>
      <c r="F559" s="78">
        <v>29532394.699999999</v>
      </c>
      <c r="G559" s="78">
        <v>267400</v>
      </c>
      <c r="H559" s="78">
        <v>267400</v>
      </c>
    </row>
    <row r="560" spans="1:8" ht="31.5" x14ac:dyDescent="0.25">
      <c r="A560" s="136" t="s">
        <v>1180</v>
      </c>
      <c r="B560" s="136" t="s">
        <v>314</v>
      </c>
      <c r="C560" s="136" t="s">
        <v>414</v>
      </c>
      <c r="D560" s="136" t="s">
        <v>670</v>
      </c>
      <c r="E560" s="118"/>
      <c r="F560" s="78">
        <v>13858961.83</v>
      </c>
      <c r="G560" s="78">
        <v>267400</v>
      </c>
      <c r="H560" s="78">
        <v>267400</v>
      </c>
    </row>
    <row r="561" spans="1:8" ht="63" x14ac:dyDescent="0.25">
      <c r="A561" s="136" t="s">
        <v>635</v>
      </c>
      <c r="B561" s="136" t="s">
        <v>314</v>
      </c>
      <c r="C561" s="136" t="s">
        <v>414</v>
      </c>
      <c r="D561" s="136" t="s">
        <v>671</v>
      </c>
      <c r="E561" s="118"/>
      <c r="F561" s="78">
        <v>268910</v>
      </c>
      <c r="G561" s="78">
        <v>0</v>
      </c>
      <c r="H561" s="78">
        <v>0</v>
      </c>
    </row>
    <row r="562" spans="1:8" ht="63" x14ac:dyDescent="0.25">
      <c r="A562" s="136" t="s">
        <v>367</v>
      </c>
      <c r="B562" s="136" t="s">
        <v>314</v>
      </c>
      <c r="C562" s="136" t="s">
        <v>414</v>
      </c>
      <c r="D562" s="136" t="s">
        <v>671</v>
      </c>
      <c r="E562" s="136" t="s">
        <v>368</v>
      </c>
      <c r="F562" s="78">
        <v>268910</v>
      </c>
      <c r="G562" s="78">
        <v>0</v>
      </c>
      <c r="H562" s="78">
        <v>0</v>
      </c>
    </row>
    <row r="563" spans="1:8" ht="47.25" x14ac:dyDescent="0.25">
      <c r="A563" s="136" t="s">
        <v>1112</v>
      </c>
      <c r="B563" s="136" t="s">
        <v>314</v>
      </c>
      <c r="C563" s="136" t="s">
        <v>414</v>
      </c>
      <c r="D563" s="136" t="s">
        <v>1113</v>
      </c>
      <c r="E563" s="118"/>
      <c r="F563" s="78">
        <v>50200</v>
      </c>
      <c r="G563" s="78">
        <v>0</v>
      </c>
      <c r="H563" s="78">
        <v>0</v>
      </c>
    </row>
    <row r="564" spans="1:8" ht="63" x14ac:dyDescent="0.25">
      <c r="A564" s="136" t="s">
        <v>367</v>
      </c>
      <c r="B564" s="136" t="s">
        <v>314</v>
      </c>
      <c r="C564" s="136" t="s">
        <v>414</v>
      </c>
      <c r="D564" s="136" t="s">
        <v>1113</v>
      </c>
      <c r="E564" s="136" t="s">
        <v>368</v>
      </c>
      <c r="F564" s="78">
        <v>50200</v>
      </c>
      <c r="G564" s="78">
        <v>0</v>
      </c>
      <c r="H564" s="78">
        <v>0</v>
      </c>
    </row>
    <row r="565" spans="1:8" ht="204.75" x14ac:dyDescent="0.25">
      <c r="A565" s="136" t="s">
        <v>1103</v>
      </c>
      <c r="B565" s="136" t="s">
        <v>314</v>
      </c>
      <c r="C565" s="136" t="s">
        <v>414</v>
      </c>
      <c r="D565" s="136" t="s">
        <v>1104</v>
      </c>
      <c r="E565" s="118"/>
      <c r="F565" s="78">
        <v>13272451.83</v>
      </c>
      <c r="G565" s="78">
        <v>0</v>
      </c>
      <c r="H565" s="78">
        <v>0</v>
      </c>
    </row>
    <row r="566" spans="1:8" ht="63" x14ac:dyDescent="0.25">
      <c r="A566" s="136" t="s">
        <v>317</v>
      </c>
      <c r="B566" s="136" t="s">
        <v>314</v>
      </c>
      <c r="C566" s="136" t="s">
        <v>414</v>
      </c>
      <c r="D566" s="136" t="s">
        <v>1104</v>
      </c>
      <c r="E566" s="136" t="s">
        <v>318</v>
      </c>
      <c r="F566" s="78">
        <v>13272451.83</v>
      </c>
      <c r="G566" s="78">
        <v>0</v>
      </c>
      <c r="H566" s="78">
        <v>0</v>
      </c>
    </row>
    <row r="567" spans="1:8" ht="63" x14ac:dyDescent="0.25">
      <c r="A567" s="136" t="s">
        <v>1298</v>
      </c>
      <c r="B567" s="136" t="s">
        <v>314</v>
      </c>
      <c r="C567" s="136" t="s">
        <v>414</v>
      </c>
      <c r="D567" s="136" t="s">
        <v>1299</v>
      </c>
      <c r="E567" s="118"/>
      <c r="F567" s="78">
        <v>267400</v>
      </c>
      <c r="G567" s="78">
        <v>267400</v>
      </c>
      <c r="H567" s="78">
        <v>267400</v>
      </c>
    </row>
    <row r="568" spans="1:8" ht="31.5" x14ac:dyDescent="0.25">
      <c r="A568" s="136" t="s">
        <v>374</v>
      </c>
      <c r="B568" s="136" t="s">
        <v>314</v>
      </c>
      <c r="C568" s="136" t="s">
        <v>414</v>
      </c>
      <c r="D568" s="136" t="s">
        <v>1299</v>
      </c>
      <c r="E568" s="136" t="s">
        <v>375</v>
      </c>
      <c r="F568" s="78">
        <v>267400</v>
      </c>
      <c r="G568" s="78">
        <v>267400</v>
      </c>
      <c r="H568" s="78">
        <v>267400</v>
      </c>
    </row>
    <row r="569" spans="1:8" ht="31.5" x14ac:dyDescent="0.25">
      <c r="A569" s="136" t="s">
        <v>1166</v>
      </c>
      <c r="B569" s="136" t="s">
        <v>313</v>
      </c>
      <c r="C569" s="136" t="s">
        <v>362</v>
      </c>
      <c r="D569" s="136" t="s">
        <v>670</v>
      </c>
      <c r="E569" s="118"/>
      <c r="F569" s="78">
        <v>15638792.869999999</v>
      </c>
      <c r="G569" s="78">
        <v>0</v>
      </c>
      <c r="H569" s="78">
        <v>0</v>
      </c>
    </row>
    <row r="570" spans="1:8" ht="63" x14ac:dyDescent="0.25">
      <c r="A570" s="136" t="s">
        <v>635</v>
      </c>
      <c r="B570" s="136" t="s">
        <v>313</v>
      </c>
      <c r="C570" s="136" t="s">
        <v>362</v>
      </c>
      <c r="D570" s="136" t="s">
        <v>671</v>
      </c>
      <c r="E570" s="118"/>
      <c r="F570" s="78">
        <v>30900</v>
      </c>
      <c r="G570" s="78">
        <v>0</v>
      </c>
      <c r="H570" s="78">
        <v>0</v>
      </c>
    </row>
    <row r="571" spans="1:8" ht="63" x14ac:dyDescent="0.25">
      <c r="A571" s="136" t="s">
        <v>367</v>
      </c>
      <c r="B571" s="136" t="s">
        <v>313</v>
      </c>
      <c r="C571" s="136" t="s">
        <v>362</v>
      </c>
      <c r="D571" s="136" t="s">
        <v>671</v>
      </c>
      <c r="E571" s="136" t="s">
        <v>368</v>
      </c>
      <c r="F571" s="78">
        <v>30900</v>
      </c>
      <c r="G571" s="78">
        <v>0</v>
      </c>
      <c r="H571" s="78">
        <v>0</v>
      </c>
    </row>
    <row r="572" spans="1:8" ht="63" x14ac:dyDescent="0.25">
      <c r="A572" s="136" t="s">
        <v>378</v>
      </c>
      <c r="B572" s="136" t="s">
        <v>313</v>
      </c>
      <c r="C572" s="136" t="s">
        <v>362</v>
      </c>
      <c r="D572" s="136" t="s">
        <v>1300</v>
      </c>
      <c r="E572" s="118"/>
      <c r="F572" s="78">
        <v>15607892.869999999</v>
      </c>
      <c r="G572" s="78">
        <v>0</v>
      </c>
      <c r="H572" s="78">
        <v>0</v>
      </c>
    </row>
    <row r="573" spans="1:8" ht="63" x14ac:dyDescent="0.25">
      <c r="A573" s="136" t="s">
        <v>317</v>
      </c>
      <c r="B573" s="136" t="s">
        <v>313</v>
      </c>
      <c r="C573" s="136" t="s">
        <v>362</v>
      </c>
      <c r="D573" s="136" t="s">
        <v>1300</v>
      </c>
      <c r="E573" s="136" t="s">
        <v>318</v>
      </c>
      <c r="F573" s="78">
        <v>15607892.869999999</v>
      </c>
      <c r="G573" s="78">
        <v>0</v>
      </c>
      <c r="H573" s="78">
        <v>0</v>
      </c>
    </row>
    <row r="574" spans="1:8" ht="31.5" x14ac:dyDescent="0.25">
      <c r="A574" s="136" t="s">
        <v>1188</v>
      </c>
      <c r="B574" s="136" t="s">
        <v>405</v>
      </c>
      <c r="C574" s="136" t="s">
        <v>397</v>
      </c>
      <c r="D574" s="136" t="s">
        <v>670</v>
      </c>
      <c r="E574" s="118"/>
      <c r="F574" s="78">
        <v>19780</v>
      </c>
      <c r="G574" s="78">
        <v>0</v>
      </c>
      <c r="H574" s="78">
        <v>0</v>
      </c>
    </row>
    <row r="575" spans="1:8" ht="63" x14ac:dyDescent="0.25">
      <c r="A575" s="136" t="s">
        <v>635</v>
      </c>
      <c r="B575" s="136" t="s">
        <v>405</v>
      </c>
      <c r="C575" s="136" t="s">
        <v>397</v>
      </c>
      <c r="D575" s="136" t="s">
        <v>671</v>
      </c>
      <c r="E575" s="118"/>
      <c r="F575" s="78">
        <v>19780</v>
      </c>
      <c r="G575" s="78">
        <v>0</v>
      </c>
      <c r="H575" s="78">
        <v>0</v>
      </c>
    </row>
    <row r="576" spans="1:8" ht="63" x14ac:dyDescent="0.25">
      <c r="A576" s="136" t="s">
        <v>367</v>
      </c>
      <c r="B576" s="136" t="s">
        <v>405</v>
      </c>
      <c r="C576" s="136" t="s">
        <v>397</v>
      </c>
      <c r="D576" s="136" t="s">
        <v>671</v>
      </c>
      <c r="E576" s="136" t="s">
        <v>368</v>
      </c>
      <c r="F576" s="78">
        <v>19780</v>
      </c>
      <c r="G576" s="78">
        <v>0</v>
      </c>
      <c r="H576" s="78">
        <v>0</v>
      </c>
    </row>
    <row r="577" spans="1:8" ht="31.5" x14ac:dyDescent="0.25">
      <c r="A577" s="136" t="s">
        <v>1200</v>
      </c>
      <c r="B577" s="136" t="s">
        <v>438</v>
      </c>
      <c r="C577" s="136" t="s">
        <v>460</v>
      </c>
      <c r="D577" s="136" t="s">
        <v>670</v>
      </c>
      <c r="E577" s="118"/>
      <c r="F577" s="78">
        <v>14860</v>
      </c>
      <c r="G577" s="78">
        <v>0</v>
      </c>
      <c r="H577" s="78">
        <v>0</v>
      </c>
    </row>
    <row r="578" spans="1:8" ht="63" x14ac:dyDescent="0.25">
      <c r="A578" s="136" t="s">
        <v>635</v>
      </c>
      <c r="B578" s="136" t="s">
        <v>438</v>
      </c>
      <c r="C578" s="136" t="s">
        <v>460</v>
      </c>
      <c r="D578" s="136" t="s">
        <v>671</v>
      </c>
      <c r="E578" s="118"/>
      <c r="F578" s="78">
        <v>14860</v>
      </c>
      <c r="G578" s="78">
        <v>0</v>
      </c>
      <c r="H578" s="78">
        <v>0</v>
      </c>
    </row>
    <row r="579" spans="1:8" ht="63" x14ac:dyDescent="0.25">
      <c r="A579" s="136" t="s">
        <v>367</v>
      </c>
      <c r="B579" s="136" t="s">
        <v>438</v>
      </c>
      <c r="C579" s="136" t="s">
        <v>460</v>
      </c>
      <c r="D579" s="136" t="s">
        <v>671</v>
      </c>
      <c r="E579" s="136" t="s">
        <v>368</v>
      </c>
      <c r="F579" s="78">
        <v>14860</v>
      </c>
      <c r="G579" s="78">
        <v>0</v>
      </c>
      <c r="H579" s="78">
        <v>0</v>
      </c>
    </row>
    <row r="580" spans="1:8" x14ac:dyDescent="0.25">
      <c r="A580" s="119" t="s">
        <v>672</v>
      </c>
      <c r="B580" s="119"/>
      <c r="C580" s="119"/>
      <c r="D580" s="119"/>
      <c r="E580" s="119"/>
      <c r="F580" s="79">
        <v>2456636610.2199998</v>
      </c>
      <c r="G580" s="79">
        <v>2065252080.23</v>
      </c>
      <c r="H580" s="79">
        <v>1181045724.21</v>
      </c>
    </row>
    <row r="581" spans="1:8" x14ac:dyDescent="0.25">
      <c r="A581" s="118"/>
      <c r="B581" s="118"/>
      <c r="C581" s="118"/>
      <c r="D581" s="118"/>
      <c r="E581" s="118"/>
      <c r="F581" s="78"/>
      <c r="G581" s="78"/>
      <c r="H581" s="78"/>
    </row>
    <row r="582" spans="1:8" x14ac:dyDescent="0.25">
      <c r="A582" s="118"/>
      <c r="B582" s="118"/>
      <c r="C582" s="118"/>
      <c r="D582" s="118"/>
      <c r="E582" s="118"/>
      <c r="F582" s="78"/>
      <c r="G582" s="78"/>
      <c r="H582" s="78"/>
    </row>
    <row r="583" spans="1:8" x14ac:dyDescent="0.25">
      <c r="A583" s="118"/>
      <c r="B583" s="118"/>
      <c r="C583" s="118"/>
      <c r="D583" s="118"/>
      <c r="E583" s="118"/>
      <c r="F583" s="78"/>
      <c r="G583" s="78"/>
      <c r="H583" s="78"/>
    </row>
    <row r="584" spans="1:8" x14ac:dyDescent="0.25">
      <c r="A584" s="118"/>
      <c r="B584" s="118"/>
      <c r="C584" s="118"/>
      <c r="D584" s="118"/>
      <c r="E584" s="118"/>
      <c r="F584" s="78"/>
      <c r="G584" s="78"/>
      <c r="H584" s="78"/>
    </row>
    <row r="585" spans="1:8" x14ac:dyDescent="0.25">
      <c r="A585" s="118"/>
      <c r="B585" s="118"/>
      <c r="C585" s="118"/>
      <c r="D585" s="118"/>
      <c r="E585" s="118"/>
      <c r="F585" s="78"/>
      <c r="G585" s="78"/>
      <c r="H585" s="78"/>
    </row>
    <row r="586" spans="1:8" x14ac:dyDescent="0.25">
      <c r="A586" s="118"/>
      <c r="B586" s="118"/>
      <c r="C586" s="118"/>
      <c r="D586" s="118"/>
      <c r="E586" s="118"/>
      <c r="F586" s="78"/>
      <c r="G586" s="78"/>
      <c r="H586" s="78"/>
    </row>
    <row r="587" spans="1:8" x14ac:dyDescent="0.25">
      <c r="A587" s="118"/>
      <c r="B587" s="118"/>
      <c r="C587" s="118"/>
      <c r="D587" s="118"/>
      <c r="E587" s="118"/>
      <c r="F587" s="78"/>
      <c r="G587" s="78"/>
      <c r="H587" s="78"/>
    </row>
    <row r="588" spans="1:8" x14ac:dyDescent="0.25">
      <c r="A588" s="118"/>
      <c r="B588" s="118"/>
      <c r="C588" s="118"/>
      <c r="D588" s="118"/>
      <c r="E588" s="118"/>
      <c r="F588" s="78"/>
      <c r="G588" s="78"/>
      <c r="H588" s="78"/>
    </row>
    <row r="589" spans="1:8" x14ac:dyDescent="0.25">
      <c r="A589" s="118"/>
      <c r="B589" s="118"/>
      <c r="C589" s="118"/>
      <c r="D589" s="118"/>
      <c r="E589" s="118"/>
      <c r="F589" s="78"/>
      <c r="G589" s="78"/>
      <c r="H589" s="78"/>
    </row>
    <row r="590" spans="1:8" x14ac:dyDescent="0.25">
      <c r="A590" s="118"/>
      <c r="B590" s="118"/>
      <c r="C590" s="118"/>
      <c r="D590" s="118"/>
      <c r="E590" s="118"/>
      <c r="F590" s="78"/>
      <c r="G590" s="78"/>
      <c r="H590" s="78"/>
    </row>
    <row r="591" spans="1:8" x14ac:dyDescent="0.25">
      <c r="A591" s="118"/>
      <c r="B591" s="118"/>
      <c r="C591" s="118"/>
      <c r="D591" s="118"/>
      <c r="E591" s="118"/>
      <c r="F591" s="78"/>
      <c r="G591" s="78"/>
      <c r="H591" s="78"/>
    </row>
    <row r="592" spans="1:8" x14ac:dyDescent="0.25">
      <c r="A592" s="118"/>
      <c r="B592" s="118"/>
      <c r="C592" s="118"/>
      <c r="D592" s="118"/>
      <c r="E592" s="118"/>
      <c r="F592" s="78"/>
      <c r="G592" s="78"/>
      <c r="H592" s="78"/>
    </row>
    <row r="593" spans="1:8" x14ac:dyDescent="0.25">
      <c r="A593" s="118"/>
      <c r="B593" s="118"/>
      <c r="C593" s="118"/>
      <c r="D593" s="118"/>
      <c r="E593" s="118"/>
      <c r="F593" s="78"/>
      <c r="G593" s="78"/>
      <c r="H593" s="78"/>
    </row>
    <row r="594" spans="1:8" x14ac:dyDescent="0.25">
      <c r="A594" s="118"/>
      <c r="B594" s="118"/>
      <c r="C594" s="118"/>
      <c r="D594" s="118"/>
      <c r="E594" s="118"/>
      <c r="F594" s="78"/>
      <c r="G594" s="78"/>
      <c r="H594" s="78"/>
    </row>
    <row r="595" spans="1:8" x14ac:dyDescent="0.25">
      <c r="A595" s="118"/>
      <c r="B595" s="118"/>
      <c r="C595" s="118"/>
      <c r="D595" s="118"/>
      <c r="E595" s="118"/>
      <c r="F595" s="78"/>
      <c r="G595" s="78"/>
      <c r="H595" s="78"/>
    </row>
    <row r="596" spans="1:8" x14ac:dyDescent="0.25">
      <c r="A596" s="118"/>
      <c r="B596" s="118"/>
      <c r="C596" s="118"/>
      <c r="D596" s="118"/>
      <c r="E596" s="118"/>
      <c r="F596" s="78"/>
      <c r="G596" s="78"/>
      <c r="H596" s="78"/>
    </row>
    <row r="597" spans="1:8" x14ac:dyDescent="0.25">
      <c r="A597" s="118"/>
      <c r="B597" s="118"/>
      <c r="C597" s="118"/>
      <c r="D597" s="118"/>
      <c r="E597" s="118"/>
      <c r="F597" s="78"/>
      <c r="G597" s="78"/>
      <c r="H597" s="78"/>
    </row>
    <row r="598" spans="1:8" x14ac:dyDescent="0.25">
      <c r="A598" s="118"/>
      <c r="B598" s="118"/>
      <c r="C598" s="118"/>
      <c r="D598" s="118"/>
      <c r="E598" s="118"/>
      <c r="F598" s="78"/>
      <c r="G598" s="78"/>
      <c r="H598" s="78"/>
    </row>
    <row r="599" spans="1:8" x14ac:dyDescent="0.25">
      <c r="A599" s="118"/>
      <c r="B599" s="118"/>
      <c r="C599" s="118"/>
      <c r="D599" s="118"/>
      <c r="E599" s="118"/>
      <c r="F599" s="78"/>
      <c r="G599" s="78"/>
      <c r="H599" s="78"/>
    </row>
    <row r="600" spans="1:8" x14ac:dyDescent="0.25">
      <c r="A600" s="118"/>
      <c r="B600" s="118"/>
      <c r="C600" s="118"/>
      <c r="D600" s="118"/>
      <c r="E600" s="118"/>
      <c r="F600" s="78"/>
      <c r="G600" s="78"/>
      <c r="H600" s="78"/>
    </row>
    <row r="601" spans="1:8" x14ac:dyDescent="0.25">
      <c r="A601" s="118"/>
      <c r="B601" s="118"/>
      <c r="C601" s="118"/>
      <c r="D601" s="118"/>
      <c r="E601" s="118"/>
      <c r="F601" s="78"/>
      <c r="G601" s="78"/>
      <c r="H601" s="78"/>
    </row>
    <row r="602" spans="1:8" x14ac:dyDescent="0.25">
      <c r="A602" s="118"/>
      <c r="B602" s="118"/>
      <c r="C602" s="118"/>
      <c r="D602" s="118"/>
      <c r="E602" s="118"/>
      <c r="F602" s="78"/>
      <c r="G602" s="78"/>
      <c r="H602" s="78"/>
    </row>
    <row r="603" spans="1:8" x14ac:dyDescent="0.25">
      <c r="A603" s="118"/>
      <c r="B603" s="118"/>
      <c r="C603" s="118"/>
      <c r="D603" s="118"/>
      <c r="E603" s="118"/>
      <c r="F603" s="78"/>
      <c r="G603" s="78"/>
      <c r="H603" s="78"/>
    </row>
    <row r="604" spans="1:8" x14ac:dyDescent="0.25">
      <c r="A604" s="118"/>
      <c r="B604" s="118"/>
      <c r="C604" s="118"/>
      <c r="D604" s="118"/>
      <c r="E604" s="118"/>
      <c r="F604" s="78"/>
      <c r="G604" s="78"/>
      <c r="H604" s="78"/>
    </row>
    <row r="605" spans="1:8" x14ac:dyDescent="0.25">
      <c r="A605" s="118"/>
      <c r="B605" s="118"/>
      <c r="C605" s="118"/>
      <c r="D605" s="118"/>
      <c r="E605" s="118"/>
      <c r="F605" s="78"/>
      <c r="G605" s="78"/>
      <c r="H605" s="78"/>
    </row>
    <row r="606" spans="1:8" x14ac:dyDescent="0.25">
      <c r="A606" s="118"/>
      <c r="B606" s="118"/>
      <c r="C606" s="118"/>
      <c r="D606" s="118"/>
      <c r="E606" s="118"/>
      <c r="F606" s="78"/>
      <c r="G606" s="78"/>
      <c r="H606" s="78"/>
    </row>
    <row r="607" spans="1:8" x14ac:dyDescent="0.25">
      <c r="A607" s="118"/>
      <c r="B607" s="118"/>
      <c r="C607" s="118"/>
      <c r="D607" s="118"/>
      <c r="E607" s="118"/>
      <c r="F607" s="78"/>
      <c r="G607" s="78"/>
      <c r="H607" s="78"/>
    </row>
    <row r="608" spans="1:8" x14ac:dyDescent="0.25">
      <c r="A608" s="118"/>
      <c r="B608" s="118"/>
      <c r="C608" s="118"/>
      <c r="D608" s="118"/>
      <c r="E608" s="118"/>
      <c r="F608" s="78"/>
      <c r="G608" s="78"/>
      <c r="H608" s="78"/>
    </row>
    <row r="609" spans="1:8" x14ac:dyDescent="0.25">
      <c r="A609" s="118"/>
      <c r="B609" s="118"/>
      <c r="C609" s="118"/>
      <c r="D609" s="118"/>
      <c r="E609" s="118"/>
      <c r="F609" s="78"/>
      <c r="G609" s="78"/>
      <c r="H609" s="78"/>
    </row>
    <row r="610" spans="1:8" x14ac:dyDescent="0.25">
      <c r="A610" s="118"/>
      <c r="B610" s="118"/>
      <c r="C610" s="118"/>
      <c r="D610" s="118"/>
      <c r="E610" s="118"/>
      <c r="F610" s="78"/>
      <c r="G610" s="78"/>
      <c r="H610" s="78"/>
    </row>
    <row r="611" spans="1:8" x14ac:dyDescent="0.25">
      <c r="A611" s="118"/>
      <c r="B611" s="118"/>
      <c r="C611" s="118"/>
      <c r="D611" s="118"/>
      <c r="E611" s="118"/>
      <c r="F611" s="78"/>
      <c r="G611" s="78"/>
      <c r="H611" s="78"/>
    </row>
    <row r="612" spans="1:8" x14ac:dyDescent="0.25">
      <c r="A612" s="118"/>
      <c r="B612" s="118"/>
      <c r="C612" s="118"/>
      <c r="D612" s="118"/>
      <c r="E612" s="118"/>
      <c r="F612" s="78"/>
      <c r="G612" s="78"/>
      <c r="H612" s="78"/>
    </row>
    <row r="613" spans="1:8" x14ac:dyDescent="0.25">
      <c r="A613" s="118"/>
      <c r="B613" s="118"/>
      <c r="C613" s="118"/>
      <c r="D613" s="118"/>
      <c r="E613" s="118"/>
      <c r="F613" s="78"/>
      <c r="G613" s="78"/>
      <c r="H613" s="78"/>
    </row>
    <row r="614" spans="1:8" x14ac:dyDescent="0.25">
      <c r="A614" s="118"/>
      <c r="B614" s="118"/>
      <c r="C614" s="118"/>
      <c r="D614" s="118"/>
      <c r="E614" s="118"/>
      <c r="F614" s="78"/>
      <c r="G614" s="78"/>
      <c r="H614" s="78"/>
    </row>
    <row r="615" spans="1:8" x14ac:dyDescent="0.25">
      <c r="A615" s="118"/>
      <c r="B615" s="118"/>
      <c r="C615" s="118"/>
      <c r="D615" s="118"/>
      <c r="E615" s="118"/>
      <c r="F615" s="78"/>
      <c r="G615" s="78"/>
      <c r="H615" s="78"/>
    </row>
    <row r="616" spans="1:8" x14ac:dyDescent="0.25">
      <c r="A616" s="118"/>
      <c r="B616" s="118"/>
      <c r="C616" s="118"/>
      <c r="D616" s="118"/>
      <c r="E616" s="118"/>
      <c r="F616" s="78"/>
      <c r="G616" s="78"/>
      <c r="H616" s="78"/>
    </row>
    <row r="617" spans="1:8" x14ac:dyDescent="0.25">
      <c r="A617" s="118"/>
      <c r="B617" s="118"/>
      <c r="C617" s="118"/>
      <c r="D617" s="118"/>
      <c r="E617" s="118"/>
      <c r="F617" s="78"/>
      <c r="G617" s="78"/>
      <c r="H617" s="78"/>
    </row>
    <row r="618" spans="1:8" x14ac:dyDescent="0.25">
      <c r="A618" s="118"/>
      <c r="B618" s="118"/>
      <c r="C618" s="118"/>
      <c r="D618" s="118"/>
      <c r="E618" s="118"/>
      <c r="F618" s="78"/>
      <c r="G618" s="78"/>
      <c r="H618" s="78"/>
    </row>
    <row r="619" spans="1:8" x14ac:dyDescent="0.25">
      <c r="A619" s="118"/>
      <c r="B619" s="118"/>
      <c r="C619" s="118"/>
      <c r="D619" s="118"/>
      <c r="E619" s="118"/>
      <c r="F619" s="78"/>
      <c r="G619" s="78"/>
      <c r="H619" s="78"/>
    </row>
    <row r="620" spans="1:8" x14ac:dyDescent="0.25">
      <c r="A620" s="118"/>
      <c r="B620" s="118"/>
      <c r="C620" s="118"/>
      <c r="D620" s="118"/>
      <c r="E620" s="118"/>
      <c r="F620" s="78"/>
      <c r="G620" s="78"/>
      <c r="H620" s="78"/>
    </row>
    <row r="621" spans="1:8" x14ac:dyDescent="0.25">
      <c r="A621" s="118"/>
      <c r="B621" s="118"/>
      <c r="C621" s="118"/>
      <c r="D621" s="118"/>
      <c r="E621" s="118"/>
      <c r="F621" s="78"/>
      <c r="G621" s="78"/>
      <c r="H621" s="78"/>
    </row>
    <row r="622" spans="1:8" x14ac:dyDescent="0.25">
      <c r="A622" s="118"/>
      <c r="B622" s="118"/>
      <c r="C622" s="118"/>
      <c r="D622" s="118"/>
      <c r="E622" s="118"/>
      <c r="F622" s="78"/>
      <c r="G622" s="78"/>
      <c r="H622" s="78"/>
    </row>
    <row r="623" spans="1:8" x14ac:dyDescent="0.25">
      <c r="A623" s="118"/>
      <c r="B623" s="118"/>
      <c r="C623" s="118"/>
      <c r="D623" s="118"/>
      <c r="E623" s="118"/>
      <c r="F623" s="78"/>
      <c r="G623" s="78"/>
      <c r="H623" s="78"/>
    </row>
    <row r="624" spans="1:8" x14ac:dyDescent="0.25">
      <c r="A624" s="118"/>
      <c r="B624" s="118"/>
      <c r="C624" s="118"/>
      <c r="D624" s="118"/>
      <c r="E624" s="118"/>
      <c r="F624" s="78"/>
      <c r="G624" s="78"/>
      <c r="H624" s="78"/>
    </row>
    <row r="625" spans="1:8" x14ac:dyDescent="0.25">
      <c r="A625" s="118"/>
      <c r="B625" s="118"/>
      <c r="C625" s="118"/>
      <c r="D625" s="118"/>
      <c r="E625" s="118"/>
      <c r="F625" s="78"/>
      <c r="G625" s="78"/>
      <c r="H625" s="78"/>
    </row>
    <row r="626" spans="1:8" x14ac:dyDescent="0.25">
      <c r="A626" s="118"/>
      <c r="B626" s="118"/>
      <c r="C626" s="118"/>
      <c r="D626" s="118"/>
      <c r="E626" s="118"/>
      <c r="F626" s="78"/>
      <c r="G626" s="78"/>
      <c r="H626" s="78"/>
    </row>
    <row r="627" spans="1:8" x14ac:dyDescent="0.25">
      <c r="A627" s="118"/>
      <c r="B627" s="118"/>
      <c r="C627" s="118"/>
      <c r="D627" s="118"/>
      <c r="E627" s="118"/>
      <c r="F627" s="78"/>
      <c r="G627" s="78"/>
      <c r="H627" s="78"/>
    </row>
    <row r="628" spans="1:8" x14ac:dyDescent="0.25">
      <c r="A628" s="118"/>
      <c r="B628" s="118"/>
      <c r="C628" s="118"/>
      <c r="D628" s="118"/>
      <c r="E628" s="118"/>
      <c r="F628" s="78"/>
      <c r="G628" s="78"/>
      <c r="H628" s="78"/>
    </row>
    <row r="629" spans="1:8" x14ac:dyDescent="0.25">
      <c r="A629" s="118"/>
      <c r="B629" s="118"/>
      <c r="C629" s="118"/>
      <c r="D629" s="118"/>
      <c r="E629" s="118"/>
      <c r="F629" s="78"/>
      <c r="G629" s="78"/>
      <c r="H629" s="78"/>
    </row>
    <row r="630" spans="1:8" x14ac:dyDescent="0.25">
      <c r="A630" s="118"/>
      <c r="B630" s="118"/>
      <c r="C630" s="118"/>
      <c r="D630" s="118"/>
      <c r="E630" s="118"/>
      <c r="F630" s="78"/>
      <c r="G630" s="78"/>
      <c r="H630" s="78"/>
    </row>
    <row r="631" spans="1:8" x14ac:dyDescent="0.25">
      <c r="A631" s="118"/>
      <c r="B631" s="118"/>
      <c r="C631" s="118"/>
      <c r="D631" s="118"/>
      <c r="E631" s="118"/>
      <c r="F631" s="78"/>
      <c r="G631" s="78"/>
      <c r="H631" s="78"/>
    </row>
    <row r="632" spans="1:8" x14ac:dyDescent="0.25">
      <c r="A632" s="118"/>
      <c r="B632" s="118"/>
      <c r="C632" s="118"/>
      <c r="D632" s="118"/>
      <c r="E632" s="118"/>
      <c r="F632" s="78"/>
      <c r="G632" s="78"/>
      <c r="H632" s="78"/>
    </row>
    <row r="633" spans="1:8" x14ac:dyDescent="0.25">
      <c r="A633" s="118"/>
      <c r="B633" s="118"/>
      <c r="C633" s="118"/>
      <c r="D633" s="118"/>
      <c r="E633" s="118"/>
      <c r="F633" s="78"/>
      <c r="G633" s="78"/>
      <c r="H633" s="78"/>
    </row>
    <row r="634" spans="1:8" x14ac:dyDescent="0.25">
      <c r="A634" s="118"/>
      <c r="B634" s="118"/>
      <c r="C634" s="118"/>
      <c r="D634" s="118"/>
      <c r="E634" s="118"/>
      <c r="F634" s="78"/>
      <c r="G634" s="78"/>
      <c r="H634" s="78"/>
    </row>
    <row r="635" spans="1:8" x14ac:dyDescent="0.25">
      <c r="A635" s="118"/>
      <c r="B635" s="118"/>
      <c r="C635" s="118"/>
      <c r="D635" s="118"/>
      <c r="E635" s="118"/>
      <c r="F635" s="78"/>
      <c r="G635" s="78"/>
      <c r="H635" s="78"/>
    </row>
    <row r="636" spans="1:8" x14ac:dyDescent="0.25">
      <c r="A636" s="118"/>
      <c r="B636" s="118"/>
      <c r="C636" s="118"/>
      <c r="D636" s="118"/>
      <c r="E636" s="118"/>
      <c r="F636" s="78"/>
      <c r="G636" s="78"/>
      <c r="H636" s="78"/>
    </row>
    <row r="637" spans="1:8" x14ac:dyDescent="0.25">
      <c r="A637" s="118"/>
      <c r="B637" s="118"/>
      <c r="C637" s="118"/>
      <c r="D637" s="118"/>
      <c r="E637" s="118"/>
      <c r="F637" s="78"/>
      <c r="G637" s="78"/>
      <c r="H637" s="78"/>
    </row>
    <row r="638" spans="1:8" x14ac:dyDescent="0.25">
      <c r="A638" s="118"/>
      <c r="B638" s="118"/>
      <c r="C638" s="118"/>
      <c r="D638" s="118"/>
      <c r="E638" s="118"/>
      <c r="F638" s="78"/>
      <c r="G638" s="78"/>
      <c r="H638" s="78"/>
    </row>
    <row r="639" spans="1:8" x14ac:dyDescent="0.25">
      <c r="A639" s="118"/>
      <c r="B639" s="118"/>
      <c r="C639" s="118"/>
      <c r="D639" s="118"/>
      <c r="E639" s="118"/>
      <c r="F639" s="78"/>
      <c r="G639" s="78"/>
      <c r="H639" s="78"/>
    </row>
    <row r="640" spans="1:8" x14ac:dyDescent="0.25">
      <c r="A640" s="118"/>
      <c r="B640" s="118"/>
      <c r="C640" s="118"/>
      <c r="D640" s="118"/>
      <c r="E640" s="118"/>
      <c r="F640" s="78"/>
      <c r="G640" s="78"/>
      <c r="H640" s="78"/>
    </row>
    <row r="641" spans="1:8" x14ac:dyDescent="0.25">
      <c r="A641" s="118"/>
      <c r="B641" s="118"/>
      <c r="C641" s="118"/>
      <c r="D641" s="118"/>
      <c r="E641" s="118"/>
      <c r="F641" s="78"/>
      <c r="G641" s="78"/>
      <c r="H641" s="78"/>
    </row>
    <row r="642" spans="1:8" x14ac:dyDescent="0.25">
      <c r="A642" s="118"/>
      <c r="B642" s="118"/>
      <c r="C642" s="118"/>
      <c r="D642" s="118"/>
      <c r="E642" s="118"/>
      <c r="F642" s="78"/>
      <c r="G642" s="78"/>
      <c r="H642" s="78"/>
    </row>
    <row r="643" spans="1:8" x14ac:dyDescent="0.25">
      <c r="A643" s="118"/>
      <c r="B643" s="118"/>
      <c r="C643" s="118"/>
      <c r="D643" s="118"/>
      <c r="E643" s="118"/>
      <c r="F643" s="78"/>
      <c r="G643" s="78"/>
      <c r="H643" s="78"/>
    </row>
    <row r="644" spans="1:8" x14ac:dyDescent="0.25">
      <c r="A644" s="118"/>
      <c r="B644" s="118"/>
      <c r="C644" s="118"/>
      <c r="D644" s="118"/>
      <c r="E644" s="118"/>
      <c r="F644" s="78"/>
      <c r="G644" s="78"/>
      <c r="H644" s="78"/>
    </row>
    <row r="645" spans="1:8" x14ac:dyDescent="0.25">
      <c r="A645" s="118"/>
      <c r="B645" s="118"/>
      <c r="C645" s="118"/>
      <c r="D645" s="118"/>
      <c r="E645" s="118"/>
      <c r="F645" s="78"/>
      <c r="G645" s="78"/>
      <c r="H645" s="78"/>
    </row>
    <row r="646" spans="1:8" x14ac:dyDescent="0.25">
      <c r="A646" s="118"/>
      <c r="B646" s="118"/>
      <c r="C646" s="118"/>
      <c r="D646" s="118"/>
      <c r="E646" s="118"/>
      <c r="F646" s="78"/>
      <c r="G646" s="78"/>
      <c r="H646" s="78"/>
    </row>
    <row r="647" spans="1:8" x14ac:dyDescent="0.25">
      <c r="A647" s="118"/>
      <c r="B647" s="118"/>
      <c r="C647" s="118"/>
      <c r="D647" s="118"/>
      <c r="E647" s="118"/>
      <c r="F647" s="78"/>
      <c r="G647" s="78"/>
      <c r="H647" s="78"/>
    </row>
    <row r="648" spans="1:8" x14ac:dyDescent="0.25">
      <c r="A648" s="118"/>
      <c r="B648" s="118"/>
      <c r="C648" s="118"/>
      <c r="D648" s="118"/>
      <c r="E648" s="118"/>
      <c r="F648" s="78"/>
      <c r="G648" s="78"/>
      <c r="H648" s="78"/>
    </row>
    <row r="649" spans="1:8" x14ac:dyDescent="0.25">
      <c r="A649" s="118"/>
      <c r="B649" s="118"/>
      <c r="C649" s="118"/>
      <c r="D649" s="118"/>
      <c r="E649" s="118"/>
      <c r="F649" s="78"/>
      <c r="G649" s="78"/>
      <c r="H649" s="78"/>
    </row>
    <row r="650" spans="1:8" x14ac:dyDescent="0.25">
      <c r="A650" s="118"/>
      <c r="B650" s="118"/>
      <c r="C650" s="118"/>
      <c r="D650" s="118"/>
      <c r="E650" s="118"/>
      <c r="F650" s="78"/>
      <c r="G650" s="78"/>
      <c r="H650" s="78"/>
    </row>
    <row r="651" spans="1:8" x14ac:dyDescent="0.25">
      <c r="A651" s="118"/>
      <c r="B651" s="118"/>
      <c r="C651" s="118"/>
      <c r="D651" s="118"/>
      <c r="E651" s="118"/>
      <c r="F651" s="78"/>
      <c r="G651" s="78"/>
      <c r="H651" s="78"/>
    </row>
    <row r="652" spans="1:8" x14ac:dyDescent="0.25">
      <c r="A652" s="118"/>
      <c r="B652" s="118"/>
      <c r="C652" s="118"/>
      <c r="D652" s="118"/>
      <c r="E652" s="118"/>
      <c r="F652" s="78"/>
      <c r="G652" s="78"/>
      <c r="H652" s="78"/>
    </row>
    <row r="653" spans="1:8" x14ac:dyDescent="0.25">
      <c r="A653" s="118"/>
      <c r="B653" s="118"/>
      <c r="C653" s="118"/>
      <c r="D653" s="118"/>
      <c r="E653" s="118"/>
      <c r="F653" s="78"/>
      <c r="G653" s="78"/>
      <c r="H653" s="78"/>
    </row>
    <row r="654" spans="1:8" x14ac:dyDescent="0.25">
      <c r="A654" s="118"/>
      <c r="B654" s="118"/>
      <c r="C654" s="118"/>
      <c r="D654" s="118"/>
      <c r="E654" s="118"/>
      <c r="F654" s="78"/>
      <c r="G654" s="78"/>
      <c r="H654" s="78"/>
    </row>
    <row r="655" spans="1:8" x14ac:dyDescent="0.25">
      <c r="A655" s="118"/>
      <c r="B655" s="118"/>
      <c r="C655" s="118"/>
      <c r="D655" s="118"/>
      <c r="E655" s="118"/>
      <c r="F655" s="78"/>
      <c r="G655" s="78"/>
      <c r="H655" s="78"/>
    </row>
    <row r="656" spans="1:8" x14ac:dyDescent="0.25">
      <c r="A656" s="118"/>
      <c r="B656" s="118"/>
      <c r="C656" s="118"/>
      <c r="D656" s="118"/>
      <c r="E656" s="118"/>
      <c r="F656" s="78"/>
      <c r="G656" s="78"/>
      <c r="H656" s="78"/>
    </row>
    <row r="657" spans="1:8" x14ac:dyDescent="0.25">
      <c r="A657" s="118"/>
      <c r="B657" s="118"/>
      <c r="C657" s="118"/>
      <c r="D657" s="118"/>
      <c r="E657" s="118"/>
      <c r="F657" s="78"/>
      <c r="G657" s="78"/>
      <c r="H657" s="78"/>
    </row>
    <row r="658" spans="1:8" x14ac:dyDescent="0.25">
      <c r="A658" s="118"/>
      <c r="B658" s="118"/>
      <c r="C658" s="118"/>
      <c r="D658" s="118"/>
      <c r="E658" s="118"/>
      <c r="F658" s="78"/>
      <c r="G658" s="78"/>
      <c r="H658" s="78"/>
    </row>
    <row r="659" spans="1:8" x14ac:dyDescent="0.25">
      <c r="A659" s="118"/>
      <c r="B659" s="118"/>
      <c r="C659" s="118"/>
      <c r="D659" s="118"/>
      <c r="E659" s="118"/>
      <c r="F659" s="78"/>
      <c r="G659" s="78"/>
      <c r="H659" s="78"/>
    </row>
    <row r="660" spans="1:8" x14ac:dyDescent="0.25">
      <c r="A660" s="118"/>
      <c r="B660" s="118"/>
      <c r="C660" s="118"/>
      <c r="D660" s="118"/>
      <c r="E660" s="118"/>
      <c r="F660" s="78"/>
      <c r="G660" s="78"/>
      <c r="H660" s="78"/>
    </row>
    <row r="661" spans="1:8" x14ac:dyDescent="0.25">
      <c r="A661" s="118"/>
      <c r="B661" s="118"/>
      <c r="C661" s="118"/>
      <c r="D661" s="118"/>
      <c r="E661" s="118"/>
      <c r="F661" s="78"/>
      <c r="G661" s="78"/>
      <c r="H661" s="78"/>
    </row>
    <row r="662" spans="1:8" x14ac:dyDescent="0.25">
      <c r="A662" s="118"/>
      <c r="B662" s="118"/>
      <c r="C662" s="118"/>
      <c r="D662" s="118"/>
      <c r="E662" s="118"/>
      <c r="F662" s="78"/>
      <c r="G662" s="78"/>
      <c r="H662" s="78"/>
    </row>
    <row r="663" spans="1:8" x14ac:dyDescent="0.25">
      <c r="A663" s="118"/>
      <c r="B663" s="118"/>
      <c r="C663" s="118"/>
      <c r="D663" s="118"/>
      <c r="E663" s="118"/>
      <c r="F663" s="78"/>
      <c r="G663" s="78"/>
      <c r="H663" s="78"/>
    </row>
    <row r="664" spans="1:8" x14ac:dyDescent="0.25">
      <c r="A664" s="118"/>
      <c r="B664" s="118"/>
      <c r="C664" s="118"/>
      <c r="D664" s="118"/>
      <c r="E664" s="118"/>
      <c r="F664" s="78"/>
      <c r="G664" s="78"/>
      <c r="H664" s="78"/>
    </row>
    <row r="665" spans="1:8" x14ac:dyDescent="0.25">
      <c r="A665" s="118"/>
      <c r="B665" s="118"/>
      <c r="C665" s="118"/>
      <c r="D665" s="118"/>
      <c r="E665" s="118"/>
      <c r="F665" s="78"/>
      <c r="G665" s="78"/>
      <c r="H665" s="78"/>
    </row>
    <row r="666" spans="1:8" x14ac:dyDescent="0.25">
      <c r="A666" s="118"/>
      <c r="B666" s="118"/>
      <c r="C666" s="118"/>
      <c r="D666" s="118"/>
      <c r="E666" s="118"/>
      <c r="F666" s="78"/>
      <c r="G666" s="78"/>
      <c r="H666" s="78"/>
    </row>
    <row r="667" spans="1:8" x14ac:dyDescent="0.25">
      <c r="A667" s="118"/>
      <c r="B667" s="118"/>
      <c r="C667" s="118"/>
      <c r="D667" s="118"/>
      <c r="E667" s="118"/>
      <c r="F667" s="78"/>
      <c r="G667" s="78"/>
      <c r="H667" s="78"/>
    </row>
    <row r="668" spans="1:8" x14ac:dyDescent="0.25">
      <c r="A668" s="118"/>
      <c r="B668" s="118"/>
      <c r="C668" s="118"/>
      <c r="D668" s="118"/>
      <c r="E668" s="118"/>
      <c r="F668" s="78"/>
      <c r="G668" s="78"/>
      <c r="H668" s="78"/>
    </row>
    <row r="669" spans="1:8" x14ac:dyDescent="0.25">
      <c r="A669" s="118"/>
      <c r="B669" s="118"/>
      <c r="C669" s="118"/>
      <c r="D669" s="118"/>
      <c r="E669" s="118"/>
      <c r="F669" s="78"/>
      <c r="G669" s="78"/>
      <c r="H669" s="78"/>
    </row>
    <row r="670" spans="1:8" x14ac:dyDescent="0.25">
      <c r="A670" s="118"/>
      <c r="B670" s="118"/>
      <c r="C670" s="118"/>
      <c r="D670" s="118"/>
      <c r="E670" s="118"/>
      <c r="F670" s="78"/>
      <c r="G670" s="78"/>
      <c r="H670" s="78"/>
    </row>
    <row r="671" spans="1:8" x14ac:dyDescent="0.25">
      <c r="A671" s="118"/>
      <c r="B671" s="118"/>
      <c r="C671" s="118"/>
      <c r="D671" s="118"/>
      <c r="E671" s="118"/>
      <c r="F671" s="78"/>
      <c r="G671" s="78"/>
      <c r="H671" s="78"/>
    </row>
    <row r="672" spans="1:8" x14ac:dyDescent="0.25">
      <c r="A672" s="118"/>
      <c r="B672" s="118"/>
      <c r="C672" s="118"/>
      <c r="D672" s="118"/>
      <c r="E672" s="118"/>
      <c r="F672" s="78"/>
      <c r="G672" s="78"/>
      <c r="H672" s="78"/>
    </row>
    <row r="673" spans="1:8" x14ac:dyDescent="0.25">
      <c r="A673" s="118"/>
      <c r="B673" s="118"/>
      <c r="C673" s="118"/>
      <c r="D673" s="118"/>
      <c r="E673" s="118"/>
      <c r="F673" s="78"/>
      <c r="G673" s="78"/>
      <c r="H673" s="78"/>
    </row>
    <row r="674" spans="1:8" x14ac:dyDescent="0.25">
      <c r="A674" s="118"/>
      <c r="B674" s="118"/>
      <c r="C674" s="118"/>
      <c r="D674" s="118"/>
      <c r="E674" s="118"/>
      <c r="F674" s="78"/>
      <c r="G674" s="78"/>
      <c r="H674" s="78"/>
    </row>
    <row r="675" spans="1:8" x14ac:dyDescent="0.25">
      <c r="A675" s="118"/>
      <c r="B675" s="118"/>
      <c r="C675" s="118"/>
      <c r="D675" s="118"/>
      <c r="E675" s="118"/>
      <c r="F675" s="78"/>
      <c r="G675" s="78"/>
      <c r="H675" s="78"/>
    </row>
    <row r="676" spans="1:8" x14ac:dyDescent="0.25">
      <c r="A676" s="118"/>
      <c r="B676" s="118"/>
      <c r="C676" s="118"/>
      <c r="D676" s="118"/>
      <c r="E676" s="118"/>
      <c r="F676" s="78"/>
      <c r="G676" s="78"/>
      <c r="H676" s="78"/>
    </row>
    <row r="677" spans="1:8" x14ac:dyDescent="0.25">
      <c r="A677" s="118"/>
      <c r="B677" s="118"/>
      <c r="C677" s="118"/>
      <c r="D677" s="118"/>
      <c r="E677" s="118"/>
      <c r="F677" s="78"/>
      <c r="G677" s="78"/>
      <c r="H677" s="78"/>
    </row>
    <row r="678" spans="1:8" x14ac:dyDescent="0.25">
      <c r="A678" s="118"/>
      <c r="B678" s="118"/>
      <c r="C678" s="118"/>
      <c r="D678" s="118"/>
      <c r="E678" s="118"/>
      <c r="F678" s="78"/>
      <c r="G678" s="78"/>
      <c r="H678" s="78"/>
    </row>
    <row r="679" spans="1:8" x14ac:dyDescent="0.25">
      <c r="A679" s="118"/>
      <c r="B679" s="118"/>
      <c r="C679" s="118"/>
      <c r="D679" s="118"/>
      <c r="E679" s="118"/>
      <c r="F679" s="78"/>
      <c r="G679" s="78"/>
      <c r="H679" s="78"/>
    </row>
    <row r="680" spans="1:8" x14ac:dyDescent="0.25">
      <c r="A680" s="118"/>
      <c r="B680" s="118"/>
      <c r="C680" s="118"/>
      <c r="D680" s="118"/>
      <c r="E680" s="118"/>
      <c r="F680" s="78"/>
      <c r="G680" s="78"/>
      <c r="H680" s="78"/>
    </row>
    <row r="681" spans="1:8" x14ac:dyDescent="0.25">
      <c r="A681" s="118"/>
      <c r="B681" s="118"/>
      <c r="C681" s="118"/>
      <c r="D681" s="118"/>
      <c r="E681" s="118"/>
      <c r="F681" s="78"/>
      <c r="G681" s="78"/>
      <c r="H681" s="78"/>
    </row>
    <row r="682" spans="1:8" x14ac:dyDescent="0.25">
      <c r="A682" s="118"/>
      <c r="B682" s="118"/>
      <c r="C682" s="118"/>
      <c r="D682" s="118"/>
      <c r="E682" s="118"/>
      <c r="F682" s="78"/>
      <c r="G682" s="78"/>
      <c r="H682" s="78"/>
    </row>
    <row r="683" spans="1:8" x14ac:dyDescent="0.25">
      <c r="A683" s="118"/>
      <c r="B683" s="118"/>
      <c r="C683" s="118"/>
      <c r="D683" s="118"/>
      <c r="E683" s="118"/>
      <c r="F683" s="78"/>
      <c r="G683" s="78"/>
      <c r="H683" s="78"/>
    </row>
    <row r="684" spans="1:8" x14ac:dyDescent="0.25">
      <c r="A684" s="118"/>
      <c r="B684" s="118"/>
      <c r="C684" s="118"/>
      <c r="D684" s="118"/>
      <c r="E684" s="118"/>
      <c r="F684" s="78"/>
      <c r="G684" s="78"/>
      <c r="H684" s="78"/>
    </row>
    <row r="685" spans="1:8" x14ac:dyDescent="0.25">
      <c r="A685" s="118"/>
      <c r="B685" s="118"/>
      <c r="C685" s="118"/>
      <c r="D685" s="118"/>
      <c r="E685" s="118"/>
      <c r="F685" s="78"/>
      <c r="G685" s="78"/>
      <c r="H685" s="78"/>
    </row>
    <row r="686" spans="1:8" x14ac:dyDescent="0.25">
      <c r="A686" s="118"/>
      <c r="B686" s="118"/>
      <c r="C686" s="118"/>
      <c r="D686" s="118"/>
      <c r="E686" s="118"/>
      <c r="F686" s="78"/>
      <c r="G686" s="78"/>
      <c r="H686" s="78"/>
    </row>
    <row r="687" spans="1:8" x14ac:dyDescent="0.25">
      <c r="A687" s="118"/>
      <c r="B687" s="118"/>
      <c r="C687" s="118"/>
      <c r="D687" s="118"/>
      <c r="E687" s="118"/>
      <c r="F687" s="78"/>
      <c r="G687" s="78"/>
      <c r="H687" s="78"/>
    </row>
    <row r="688" spans="1:8" x14ac:dyDescent="0.25">
      <c r="A688" s="118"/>
      <c r="B688" s="118"/>
      <c r="C688" s="118"/>
      <c r="D688" s="118"/>
      <c r="E688" s="118"/>
      <c r="F688" s="78"/>
      <c r="G688" s="78"/>
      <c r="H688" s="78"/>
    </row>
    <row r="689" spans="1:9" x14ac:dyDescent="0.25">
      <c r="A689" s="118"/>
      <c r="B689" s="118"/>
      <c r="C689" s="118"/>
      <c r="D689" s="118"/>
      <c r="E689" s="118"/>
      <c r="F689" s="78"/>
      <c r="G689" s="78"/>
      <c r="H689" s="78"/>
      <c r="I689" s="88"/>
    </row>
    <row r="690" spans="1:9" x14ac:dyDescent="0.25">
      <c r="A690" s="118"/>
      <c r="B690" s="118"/>
      <c r="C690" s="118"/>
      <c r="D690" s="118"/>
      <c r="E690" s="118"/>
      <c r="F690" s="78"/>
      <c r="G690" s="78"/>
      <c r="H690" s="78"/>
      <c r="I690" s="88"/>
    </row>
    <row r="691" spans="1:9" x14ac:dyDescent="0.25">
      <c r="A691" s="118"/>
      <c r="B691" s="118"/>
      <c r="C691" s="118"/>
      <c r="D691" s="118"/>
      <c r="E691" s="118"/>
      <c r="F691" s="78"/>
      <c r="G691" s="78"/>
      <c r="H691" s="78"/>
      <c r="I691" s="88"/>
    </row>
    <row r="692" spans="1:9" x14ac:dyDescent="0.25">
      <c r="A692" s="118"/>
      <c r="B692" s="118"/>
      <c r="C692" s="118"/>
      <c r="D692" s="118"/>
      <c r="E692" s="118"/>
      <c r="F692" s="78"/>
      <c r="G692" s="78"/>
      <c r="H692" s="78"/>
      <c r="I692" s="88"/>
    </row>
    <row r="693" spans="1:9" x14ac:dyDescent="0.25">
      <c r="A693" s="118"/>
      <c r="B693" s="118"/>
      <c r="C693" s="118"/>
      <c r="D693" s="118"/>
      <c r="E693" s="118"/>
      <c r="F693" s="78"/>
      <c r="G693" s="78"/>
      <c r="H693" s="78"/>
      <c r="I693" s="88"/>
    </row>
    <row r="694" spans="1:9" x14ac:dyDescent="0.25">
      <c r="A694" s="118"/>
      <c r="B694" s="118"/>
      <c r="C694" s="118"/>
      <c r="D694" s="118"/>
      <c r="E694" s="118"/>
      <c r="F694" s="78"/>
      <c r="G694" s="78"/>
      <c r="H694" s="78"/>
      <c r="I694" s="88"/>
    </row>
    <row r="695" spans="1:9" x14ac:dyDescent="0.25">
      <c r="A695" s="118"/>
      <c r="B695" s="118"/>
      <c r="C695" s="118"/>
      <c r="D695" s="118"/>
      <c r="E695" s="118"/>
      <c r="F695" s="78"/>
      <c r="G695" s="78"/>
      <c r="H695" s="78"/>
      <c r="I695" s="88"/>
    </row>
    <row r="696" spans="1:9" x14ac:dyDescent="0.25">
      <c r="A696" s="118"/>
      <c r="B696" s="118"/>
      <c r="C696" s="118"/>
      <c r="D696" s="118"/>
      <c r="E696" s="118"/>
      <c r="F696" s="78"/>
      <c r="G696" s="78"/>
      <c r="H696" s="78"/>
      <c r="I696" s="88"/>
    </row>
    <row r="697" spans="1:9" x14ac:dyDescent="0.25">
      <c r="A697" s="118"/>
      <c r="B697" s="118"/>
      <c r="C697" s="118"/>
      <c r="D697" s="118"/>
      <c r="E697" s="118"/>
      <c r="F697" s="78"/>
      <c r="G697" s="78"/>
      <c r="H697" s="78"/>
      <c r="I697" s="88"/>
    </row>
    <row r="698" spans="1:9" x14ac:dyDescent="0.25">
      <c r="A698" s="118"/>
      <c r="B698" s="118"/>
      <c r="C698" s="118"/>
      <c r="D698" s="118"/>
      <c r="E698" s="118"/>
      <c r="F698" s="78"/>
      <c r="G698" s="78"/>
      <c r="H698" s="78"/>
      <c r="I698" s="88"/>
    </row>
    <row r="699" spans="1:9" x14ac:dyDescent="0.25">
      <c r="A699" s="118"/>
      <c r="B699" s="118"/>
      <c r="C699" s="118"/>
      <c r="D699" s="118"/>
      <c r="E699" s="118"/>
      <c r="F699" s="78"/>
      <c r="G699" s="78"/>
      <c r="H699" s="78"/>
      <c r="I699" s="88"/>
    </row>
    <row r="700" spans="1:9" x14ac:dyDescent="0.25">
      <c r="A700" s="118"/>
      <c r="B700" s="118"/>
      <c r="C700" s="118"/>
      <c r="D700" s="118"/>
      <c r="E700" s="118"/>
      <c r="F700" s="78"/>
      <c r="G700" s="78"/>
      <c r="H700" s="78"/>
      <c r="I700" s="88"/>
    </row>
    <row r="701" spans="1:9" x14ac:dyDescent="0.25">
      <c r="A701" s="118"/>
      <c r="B701" s="118"/>
      <c r="C701" s="118"/>
      <c r="D701" s="118"/>
      <c r="E701" s="118"/>
      <c r="F701" s="78"/>
      <c r="G701" s="78"/>
      <c r="H701" s="78"/>
      <c r="I701" s="88"/>
    </row>
    <row r="702" spans="1:9" x14ac:dyDescent="0.25">
      <c r="A702" s="118"/>
      <c r="B702" s="118"/>
      <c r="C702" s="118"/>
      <c r="D702" s="118"/>
      <c r="E702" s="118"/>
      <c r="F702" s="78"/>
      <c r="G702" s="78"/>
      <c r="H702" s="78"/>
      <c r="I702" s="88"/>
    </row>
    <row r="703" spans="1:9" x14ac:dyDescent="0.25">
      <c r="A703" s="118"/>
      <c r="B703" s="118"/>
      <c r="C703" s="118"/>
      <c r="D703" s="118"/>
      <c r="E703" s="118"/>
      <c r="F703" s="78"/>
      <c r="G703" s="78"/>
      <c r="H703" s="78"/>
      <c r="I703" s="88"/>
    </row>
    <row r="704" spans="1:9" x14ac:dyDescent="0.25">
      <c r="A704" s="118"/>
      <c r="B704" s="118"/>
      <c r="C704" s="118"/>
      <c r="D704" s="118"/>
      <c r="E704" s="118"/>
      <c r="F704" s="78"/>
      <c r="G704" s="78"/>
      <c r="H704" s="78"/>
      <c r="I704" s="88"/>
    </row>
    <row r="705" spans="1:9" x14ac:dyDescent="0.25">
      <c r="A705" s="118"/>
      <c r="B705" s="118"/>
      <c r="C705" s="118"/>
      <c r="D705" s="118"/>
      <c r="E705" s="118"/>
      <c r="F705" s="78"/>
      <c r="G705" s="78"/>
      <c r="H705" s="78"/>
      <c r="I705" s="88"/>
    </row>
    <row r="706" spans="1:9" x14ac:dyDescent="0.25">
      <c r="A706" s="118"/>
      <c r="B706" s="118"/>
      <c r="C706" s="118"/>
      <c r="D706" s="118"/>
      <c r="E706" s="118"/>
      <c r="F706" s="78"/>
      <c r="G706" s="78"/>
      <c r="H706" s="78"/>
      <c r="I706" s="88"/>
    </row>
    <row r="707" spans="1:9" x14ac:dyDescent="0.25">
      <c r="A707" s="118"/>
      <c r="B707" s="118"/>
      <c r="C707" s="118"/>
      <c r="D707" s="118"/>
      <c r="E707" s="118"/>
      <c r="F707" s="78"/>
      <c r="G707" s="78"/>
      <c r="H707" s="78"/>
      <c r="I707" s="88"/>
    </row>
    <row r="708" spans="1:9" x14ac:dyDescent="0.25">
      <c r="A708" s="118"/>
      <c r="B708" s="118"/>
      <c r="C708" s="118"/>
      <c r="D708" s="118"/>
      <c r="E708" s="118"/>
      <c r="F708" s="78"/>
      <c r="G708" s="78"/>
      <c r="H708" s="78"/>
      <c r="I708" s="88"/>
    </row>
    <row r="709" spans="1:9" x14ac:dyDescent="0.25">
      <c r="A709" s="118"/>
      <c r="B709" s="118"/>
      <c r="C709" s="118"/>
      <c r="D709" s="118"/>
      <c r="E709" s="118"/>
      <c r="F709" s="78"/>
      <c r="G709" s="78"/>
      <c r="H709" s="78"/>
      <c r="I709" s="88"/>
    </row>
    <row r="710" spans="1:9" x14ac:dyDescent="0.25">
      <c r="A710" s="118"/>
      <c r="B710" s="118"/>
      <c r="C710" s="118"/>
      <c r="D710" s="118"/>
      <c r="E710" s="118"/>
      <c r="F710" s="78"/>
      <c r="G710" s="78"/>
      <c r="H710" s="78"/>
      <c r="I710" s="88"/>
    </row>
    <row r="711" spans="1:9" x14ac:dyDescent="0.25">
      <c r="A711" s="118"/>
      <c r="B711" s="118"/>
      <c r="C711" s="118"/>
      <c r="D711" s="118"/>
      <c r="E711" s="118"/>
      <c r="F711" s="78"/>
      <c r="G711" s="78"/>
      <c r="H711" s="78"/>
      <c r="I711" s="88"/>
    </row>
    <row r="712" spans="1:9" x14ac:dyDescent="0.25">
      <c r="A712" s="118"/>
      <c r="B712" s="118"/>
      <c r="C712" s="118"/>
      <c r="D712" s="118"/>
      <c r="E712" s="118"/>
      <c r="F712" s="78"/>
      <c r="G712" s="78"/>
      <c r="H712" s="78"/>
      <c r="I712" s="88"/>
    </row>
    <row r="713" spans="1:9" x14ac:dyDescent="0.25">
      <c r="A713" s="118"/>
      <c r="B713" s="118"/>
      <c r="C713" s="118"/>
      <c r="D713" s="118"/>
      <c r="E713" s="118"/>
      <c r="F713" s="78"/>
      <c r="G713" s="78"/>
      <c r="H713" s="78"/>
      <c r="I713" s="88"/>
    </row>
    <row r="714" spans="1:9" x14ac:dyDescent="0.25">
      <c r="A714" s="118"/>
      <c r="B714" s="118"/>
      <c r="C714" s="118"/>
      <c r="D714" s="118"/>
      <c r="E714" s="118"/>
      <c r="F714" s="78"/>
      <c r="G714" s="78"/>
      <c r="H714" s="78"/>
      <c r="I714" s="88"/>
    </row>
    <row r="715" spans="1:9" x14ac:dyDescent="0.25">
      <c r="A715" s="118"/>
      <c r="B715" s="118"/>
      <c r="C715" s="118"/>
      <c r="D715" s="118"/>
      <c r="E715" s="118"/>
      <c r="F715" s="78"/>
      <c r="G715" s="78"/>
      <c r="H715" s="78"/>
      <c r="I715" s="88"/>
    </row>
    <row r="716" spans="1:9" x14ac:dyDescent="0.25">
      <c r="A716" s="118"/>
      <c r="B716" s="118"/>
      <c r="C716" s="118"/>
      <c r="D716" s="118"/>
      <c r="E716" s="118"/>
      <c r="F716" s="78"/>
      <c r="G716" s="78"/>
      <c r="H716" s="78"/>
      <c r="I716" s="88"/>
    </row>
    <row r="717" spans="1:9" x14ac:dyDescent="0.25">
      <c r="A717" s="118"/>
      <c r="B717" s="118"/>
      <c r="C717" s="118"/>
      <c r="D717" s="118"/>
      <c r="E717" s="118"/>
      <c r="F717" s="78"/>
      <c r="G717" s="78"/>
      <c r="H717" s="78"/>
      <c r="I717" s="88"/>
    </row>
    <row r="718" spans="1:9" x14ac:dyDescent="0.25">
      <c r="A718" s="118"/>
      <c r="B718" s="118"/>
      <c r="C718" s="118"/>
      <c r="D718" s="118"/>
      <c r="E718" s="118"/>
      <c r="F718" s="78"/>
      <c r="G718" s="78"/>
      <c r="H718" s="78"/>
      <c r="I718" s="88"/>
    </row>
    <row r="719" spans="1:9" x14ac:dyDescent="0.25">
      <c r="A719" s="118"/>
      <c r="B719" s="118"/>
      <c r="C719" s="118"/>
      <c r="D719" s="118"/>
      <c r="E719" s="118"/>
      <c r="F719" s="78"/>
      <c r="G719" s="78"/>
      <c r="H719" s="78"/>
      <c r="I719" s="88"/>
    </row>
    <row r="720" spans="1:9" x14ac:dyDescent="0.25">
      <c r="A720" s="118"/>
      <c r="B720" s="118"/>
      <c r="C720" s="118"/>
      <c r="D720" s="118"/>
      <c r="E720" s="118"/>
      <c r="F720" s="78"/>
      <c r="G720" s="78"/>
      <c r="H720" s="78"/>
      <c r="I720" s="88"/>
    </row>
    <row r="721" spans="1:9" x14ac:dyDescent="0.25">
      <c r="A721" s="118"/>
      <c r="B721" s="118"/>
      <c r="C721" s="118"/>
      <c r="D721" s="118"/>
      <c r="E721" s="118"/>
      <c r="F721" s="78"/>
      <c r="G721" s="78"/>
      <c r="H721" s="78"/>
      <c r="I721" s="88"/>
    </row>
    <row r="722" spans="1:9" x14ac:dyDescent="0.25">
      <c r="A722" s="118"/>
      <c r="B722" s="118"/>
      <c r="C722" s="118"/>
      <c r="D722" s="118"/>
      <c r="E722" s="118"/>
      <c r="F722" s="78"/>
      <c r="G722" s="78"/>
      <c r="H722" s="78"/>
      <c r="I722" s="88"/>
    </row>
    <row r="723" spans="1:9" x14ac:dyDescent="0.25">
      <c r="A723" s="118"/>
      <c r="B723" s="118"/>
      <c r="C723" s="118"/>
      <c r="D723" s="118"/>
      <c r="E723" s="118"/>
      <c r="F723" s="78"/>
      <c r="G723" s="78"/>
      <c r="H723" s="78"/>
      <c r="I723" s="88"/>
    </row>
    <row r="724" spans="1:9" x14ac:dyDescent="0.25">
      <c r="A724" s="118"/>
      <c r="B724" s="118"/>
      <c r="C724" s="118"/>
      <c r="D724" s="118"/>
      <c r="E724" s="118"/>
      <c r="F724" s="78"/>
      <c r="G724" s="78"/>
      <c r="H724" s="78"/>
      <c r="I724" s="88"/>
    </row>
    <row r="725" spans="1:9" x14ac:dyDescent="0.25">
      <c r="A725" s="118"/>
      <c r="B725" s="118"/>
      <c r="C725" s="118"/>
      <c r="D725" s="118"/>
      <c r="E725" s="118"/>
      <c r="F725" s="78"/>
      <c r="G725" s="78"/>
      <c r="H725" s="78"/>
      <c r="I725" s="88"/>
    </row>
    <row r="726" spans="1:9" x14ac:dyDescent="0.25">
      <c r="A726" s="118"/>
      <c r="B726" s="118"/>
      <c r="C726" s="118"/>
      <c r="D726" s="118"/>
      <c r="E726" s="118"/>
      <c r="F726" s="78"/>
      <c r="G726" s="78"/>
      <c r="H726" s="78"/>
      <c r="I726" s="88"/>
    </row>
    <row r="727" spans="1:9" x14ac:dyDescent="0.25">
      <c r="A727" s="118"/>
      <c r="B727" s="118"/>
      <c r="C727" s="118"/>
      <c r="D727" s="118"/>
      <c r="E727" s="118"/>
      <c r="F727" s="78"/>
      <c r="G727" s="78"/>
      <c r="H727" s="78"/>
      <c r="I727" s="88"/>
    </row>
    <row r="728" spans="1:9" x14ac:dyDescent="0.25">
      <c r="A728" s="118"/>
      <c r="B728" s="118"/>
      <c r="C728" s="118"/>
      <c r="D728" s="118"/>
      <c r="E728" s="118"/>
      <c r="F728" s="78"/>
      <c r="G728" s="78"/>
      <c r="H728" s="78"/>
      <c r="I728" s="88"/>
    </row>
    <row r="729" spans="1:9" x14ac:dyDescent="0.25">
      <c r="A729" s="118"/>
      <c r="B729" s="118"/>
      <c r="C729" s="118"/>
      <c r="D729" s="118"/>
      <c r="E729" s="118"/>
      <c r="F729" s="78"/>
      <c r="G729" s="78"/>
      <c r="H729" s="78"/>
      <c r="I729" s="88"/>
    </row>
    <row r="730" spans="1:9" x14ac:dyDescent="0.25">
      <c r="A730" s="118"/>
      <c r="B730" s="118"/>
      <c r="C730" s="118"/>
      <c r="D730" s="118"/>
      <c r="E730" s="118"/>
      <c r="F730" s="78"/>
      <c r="G730" s="78"/>
      <c r="H730" s="78"/>
      <c r="I730" s="88"/>
    </row>
    <row r="731" spans="1:9" x14ac:dyDescent="0.25">
      <c r="A731" s="118"/>
      <c r="B731" s="118"/>
      <c r="C731" s="118"/>
      <c r="D731" s="118"/>
      <c r="E731" s="118"/>
      <c r="F731" s="78"/>
      <c r="G731" s="78"/>
      <c r="H731" s="78"/>
      <c r="I731" s="88"/>
    </row>
    <row r="732" spans="1:9" x14ac:dyDescent="0.25">
      <c r="A732" s="118"/>
      <c r="B732" s="118"/>
      <c r="C732" s="118"/>
      <c r="D732" s="118"/>
      <c r="E732" s="118"/>
      <c r="F732" s="78"/>
      <c r="G732" s="78"/>
      <c r="H732" s="78"/>
      <c r="I732" s="88"/>
    </row>
    <row r="733" spans="1:9" x14ac:dyDescent="0.25">
      <c r="A733" s="118"/>
      <c r="B733" s="118"/>
      <c r="C733" s="118"/>
      <c r="D733" s="118"/>
      <c r="E733" s="118"/>
      <c r="F733" s="78"/>
      <c r="G733" s="78"/>
      <c r="H733" s="78"/>
      <c r="I733" s="88"/>
    </row>
    <row r="734" spans="1:9" x14ac:dyDescent="0.25">
      <c r="A734" s="118"/>
      <c r="B734" s="118"/>
      <c r="C734" s="118"/>
      <c r="D734" s="118"/>
      <c r="E734" s="118"/>
      <c r="F734" s="78"/>
      <c r="G734" s="78"/>
      <c r="H734" s="78"/>
      <c r="I734" s="88"/>
    </row>
    <row r="735" spans="1:9" x14ac:dyDescent="0.25">
      <c r="A735" s="118"/>
      <c r="B735" s="118"/>
      <c r="C735" s="118"/>
      <c r="D735" s="118"/>
      <c r="E735" s="118"/>
      <c r="F735" s="78"/>
      <c r="G735" s="78"/>
      <c r="H735" s="78"/>
      <c r="I735" s="88"/>
    </row>
    <row r="736" spans="1:9" x14ac:dyDescent="0.25">
      <c r="A736" s="118"/>
      <c r="B736" s="118"/>
      <c r="C736" s="118"/>
      <c r="D736" s="118"/>
      <c r="E736" s="118"/>
      <c r="F736" s="78"/>
      <c r="G736" s="78"/>
      <c r="H736" s="78"/>
      <c r="I736" s="88"/>
    </row>
    <row r="737" spans="1:9" x14ac:dyDescent="0.25">
      <c r="A737" s="118"/>
      <c r="B737" s="118"/>
      <c r="C737" s="118"/>
      <c r="D737" s="118"/>
      <c r="E737" s="118"/>
      <c r="F737" s="78"/>
      <c r="G737" s="78"/>
      <c r="H737" s="78"/>
      <c r="I737" s="88"/>
    </row>
    <row r="738" spans="1:9" x14ac:dyDescent="0.25">
      <c r="A738" s="118"/>
      <c r="B738" s="118"/>
      <c r="C738" s="118"/>
      <c r="D738" s="118"/>
      <c r="E738" s="118"/>
      <c r="F738" s="78"/>
      <c r="G738" s="78"/>
      <c r="H738" s="78"/>
      <c r="I738" s="88"/>
    </row>
    <row r="739" spans="1:9" x14ac:dyDescent="0.25">
      <c r="A739" s="118"/>
      <c r="B739" s="118"/>
      <c r="C739" s="118"/>
      <c r="D739" s="118"/>
      <c r="E739" s="118"/>
      <c r="F739" s="78"/>
      <c r="G739" s="78"/>
      <c r="H739" s="78"/>
      <c r="I739" s="88"/>
    </row>
    <row r="740" spans="1:9" x14ac:dyDescent="0.25">
      <c r="A740" s="118"/>
      <c r="B740" s="118"/>
      <c r="C740" s="118"/>
      <c r="D740" s="118"/>
      <c r="E740" s="118"/>
      <c r="F740" s="78"/>
      <c r="G740" s="78"/>
      <c r="H740" s="78"/>
      <c r="I740" s="88"/>
    </row>
    <row r="741" spans="1:9" x14ac:dyDescent="0.25">
      <c r="A741" s="118"/>
      <c r="B741" s="118"/>
      <c r="C741" s="118"/>
      <c r="D741" s="118"/>
      <c r="E741" s="118"/>
      <c r="F741" s="78"/>
      <c r="G741" s="78"/>
      <c r="H741" s="78"/>
      <c r="I741" s="88"/>
    </row>
    <row r="742" spans="1:9" x14ac:dyDescent="0.25">
      <c r="A742" s="118"/>
      <c r="B742" s="118"/>
      <c r="C742" s="118"/>
      <c r="D742" s="118"/>
      <c r="E742" s="118"/>
      <c r="F742" s="78"/>
      <c r="G742" s="78"/>
      <c r="H742" s="78"/>
      <c r="I742" s="88"/>
    </row>
    <row r="743" spans="1:9" x14ac:dyDescent="0.25">
      <c r="A743" s="118"/>
      <c r="B743" s="118"/>
      <c r="C743" s="118"/>
      <c r="D743" s="118"/>
      <c r="E743" s="118"/>
      <c r="F743" s="78"/>
      <c r="G743" s="78"/>
      <c r="H743" s="78"/>
      <c r="I743" s="88"/>
    </row>
    <row r="744" spans="1:9" x14ac:dyDescent="0.25">
      <c r="A744" s="118"/>
      <c r="B744" s="118"/>
      <c r="C744" s="118"/>
      <c r="D744" s="118"/>
      <c r="E744" s="118"/>
      <c r="F744" s="78"/>
      <c r="G744" s="78"/>
      <c r="H744" s="78"/>
      <c r="I744" s="88"/>
    </row>
    <row r="745" spans="1:9" x14ac:dyDescent="0.25">
      <c r="A745" s="118"/>
      <c r="B745" s="118"/>
      <c r="C745" s="118"/>
      <c r="D745" s="118"/>
      <c r="E745" s="118"/>
      <c r="F745" s="78"/>
      <c r="G745" s="78"/>
      <c r="H745" s="78"/>
      <c r="I745" s="88"/>
    </row>
    <row r="746" spans="1:9" x14ac:dyDescent="0.25">
      <c r="A746" s="118"/>
      <c r="B746" s="118"/>
      <c r="C746" s="118"/>
      <c r="D746" s="118"/>
      <c r="E746" s="118"/>
      <c r="F746" s="78"/>
      <c r="G746" s="78"/>
      <c r="H746" s="78"/>
      <c r="I746" s="88"/>
    </row>
    <row r="747" spans="1:9" x14ac:dyDescent="0.25">
      <c r="A747" s="118"/>
      <c r="B747" s="118"/>
      <c r="C747" s="118"/>
      <c r="D747" s="118"/>
      <c r="E747" s="118"/>
      <c r="F747" s="78"/>
      <c r="G747" s="78"/>
      <c r="H747" s="78"/>
      <c r="I747" s="88"/>
    </row>
    <row r="748" spans="1:9" x14ac:dyDescent="0.25">
      <c r="A748" s="118"/>
      <c r="B748" s="118"/>
      <c r="C748" s="118"/>
      <c r="D748" s="118"/>
      <c r="E748" s="118"/>
      <c r="F748" s="78"/>
      <c r="G748" s="78"/>
      <c r="H748" s="78"/>
      <c r="I748" s="88"/>
    </row>
    <row r="749" spans="1:9" x14ac:dyDescent="0.25">
      <c r="A749" s="118"/>
      <c r="B749" s="118"/>
      <c r="C749" s="118"/>
      <c r="D749" s="118"/>
      <c r="E749" s="118"/>
      <c r="F749" s="78"/>
      <c r="G749" s="78"/>
      <c r="H749" s="78"/>
      <c r="I749" s="88"/>
    </row>
    <row r="750" spans="1:9" x14ac:dyDescent="0.25">
      <c r="A750" s="118"/>
      <c r="B750" s="118"/>
      <c r="C750" s="118"/>
      <c r="D750" s="118"/>
      <c r="E750" s="118"/>
      <c r="F750" s="78"/>
      <c r="G750" s="78"/>
      <c r="H750" s="78"/>
      <c r="I750" s="88"/>
    </row>
    <row r="751" spans="1:9" x14ac:dyDescent="0.25">
      <c r="A751" s="118"/>
      <c r="B751" s="118"/>
      <c r="C751" s="118"/>
      <c r="D751" s="118"/>
      <c r="E751" s="118"/>
      <c r="F751" s="78"/>
      <c r="G751" s="78"/>
      <c r="H751" s="78"/>
      <c r="I751" s="88"/>
    </row>
    <row r="752" spans="1:9" x14ac:dyDescent="0.25">
      <c r="A752" s="118"/>
      <c r="B752" s="118"/>
      <c r="C752" s="118"/>
      <c r="D752" s="118"/>
      <c r="E752" s="118"/>
      <c r="F752" s="78"/>
      <c r="G752" s="78"/>
      <c r="H752" s="78"/>
      <c r="I752" s="88"/>
    </row>
    <row r="753" spans="1:9" x14ac:dyDescent="0.25">
      <c r="A753" s="118"/>
      <c r="B753" s="118"/>
      <c r="C753" s="118"/>
      <c r="D753" s="118"/>
      <c r="E753" s="118"/>
      <c r="F753" s="78"/>
      <c r="G753" s="78"/>
      <c r="H753" s="78"/>
      <c r="I753" s="88"/>
    </row>
    <row r="754" spans="1:9" x14ac:dyDescent="0.25">
      <c r="A754" s="118"/>
      <c r="B754" s="118"/>
      <c r="C754" s="118"/>
      <c r="D754" s="118"/>
      <c r="E754" s="118"/>
      <c r="F754" s="78"/>
      <c r="G754" s="78"/>
      <c r="H754" s="78"/>
      <c r="I754" s="88"/>
    </row>
    <row r="755" spans="1:9" x14ac:dyDescent="0.25">
      <c r="A755" s="118"/>
      <c r="B755" s="118"/>
      <c r="C755" s="118"/>
      <c r="D755" s="118"/>
      <c r="E755" s="118"/>
      <c r="F755" s="78"/>
      <c r="G755" s="78"/>
      <c r="H755" s="78"/>
      <c r="I755" s="88"/>
    </row>
    <row r="756" spans="1:9" x14ac:dyDescent="0.25">
      <c r="A756" s="118"/>
      <c r="B756" s="118"/>
      <c r="C756" s="118"/>
      <c r="D756" s="118"/>
      <c r="E756" s="118"/>
      <c r="F756" s="78"/>
      <c r="G756" s="78"/>
      <c r="H756" s="78"/>
      <c r="I756" s="88"/>
    </row>
    <row r="757" spans="1:9" x14ac:dyDescent="0.25">
      <c r="A757" s="118"/>
      <c r="B757" s="118"/>
      <c r="C757" s="118"/>
      <c r="D757" s="118"/>
      <c r="E757" s="118"/>
      <c r="F757" s="78"/>
      <c r="G757" s="78"/>
      <c r="H757" s="78"/>
      <c r="I757" s="88"/>
    </row>
    <row r="758" spans="1:9" x14ac:dyDescent="0.25">
      <c r="A758" s="118"/>
      <c r="B758" s="118"/>
      <c r="C758" s="118"/>
      <c r="D758" s="118"/>
      <c r="E758" s="118"/>
      <c r="F758" s="78"/>
      <c r="G758" s="78"/>
      <c r="H758" s="78"/>
      <c r="I758" s="88"/>
    </row>
    <row r="759" spans="1:9" x14ac:dyDescent="0.25">
      <c r="A759" s="118"/>
      <c r="B759" s="118"/>
      <c r="C759" s="118"/>
      <c r="D759" s="118"/>
      <c r="E759" s="118"/>
      <c r="F759" s="78"/>
      <c r="G759" s="78"/>
      <c r="H759" s="78"/>
      <c r="I759" s="88"/>
    </row>
    <row r="760" spans="1:9" x14ac:dyDescent="0.25">
      <c r="A760" s="118"/>
      <c r="B760" s="118"/>
      <c r="C760" s="118"/>
      <c r="D760" s="118"/>
      <c r="E760" s="118"/>
      <c r="F760" s="78"/>
      <c r="G760" s="78"/>
      <c r="H760" s="78"/>
      <c r="I760" s="88"/>
    </row>
    <row r="761" spans="1:9" x14ac:dyDescent="0.25">
      <c r="A761" s="118"/>
      <c r="B761" s="118"/>
      <c r="C761" s="118"/>
      <c r="D761" s="118"/>
      <c r="E761" s="118"/>
      <c r="F761" s="78"/>
      <c r="G761" s="78"/>
      <c r="H761" s="78"/>
      <c r="I761" s="88"/>
    </row>
    <row r="762" spans="1:9" x14ac:dyDescent="0.25">
      <c r="A762" s="118"/>
      <c r="B762" s="118"/>
      <c r="C762" s="118"/>
      <c r="D762" s="118"/>
      <c r="E762" s="118"/>
      <c r="F762" s="78"/>
      <c r="G762" s="78"/>
      <c r="H762" s="78"/>
      <c r="I762" s="88"/>
    </row>
    <row r="763" spans="1:9" x14ac:dyDescent="0.25">
      <c r="A763" s="118"/>
      <c r="B763" s="118"/>
      <c r="C763" s="118"/>
      <c r="D763" s="118"/>
      <c r="E763" s="118"/>
      <c r="F763" s="78"/>
      <c r="G763" s="78"/>
      <c r="H763" s="78"/>
      <c r="I763" s="88"/>
    </row>
    <row r="764" spans="1:9" x14ac:dyDescent="0.25">
      <c r="A764" s="118"/>
      <c r="B764" s="118"/>
      <c r="C764" s="118"/>
      <c r="D764" s="118"/>
      <c r="E764" s="118"/>
      <c r="F764" s="78"/>
      <c r="G764" s="78"/>
      <c r="H764" s="78"/>
      <c r="I764" s="88"/>
    </row>
    <row r="765" spans="1:9" x14ac:dyDescent="0.25">
      <c r="A765" s="118"/>
      <c r="B765" s="118"/>
      <c r="C765" s="118"/>
      <c r="D765" s="118"/>
      <c r="E765" s="118"/>
      <c r="F765" s="78"/>
      <c r="G765" s="78"/>
      <c r="H765" s="78"/>
      <c r="I765" s="88"/>
    </row>
    <row r="766" spans="1:9" x14ac:dyDescent="0.25">
      <c r="A766" s="118"/>
      <c r="B766" s="118"/>
      <c r="C766" s="118"/>
      <c r="D766" s="118"/>
      <c r="E766" s="118"/>
      <c r="F766" s="78"/>
      <c r="G766" s="78"/>
      <c r="H766" s="78"/>
      <c r="I766" s="88"/>
    </row>
    <row r="767" spans="1:9" x14ac:dyDescent="0.25">
      <c r="A767" s="118"/>
      <c r="B767" s="118"/>
      <c r="C767" s="118"/>
      <c r="D767" s="118"/>
      <c r="E767" s="118"/>
      <c r="F767" s="78"/>
      <c r="G767" s="78"/>
      <c r="H767" s="78"/>
      <c r="I767" s="88"/>
    </row>
    <row r="768" spans="1:9" x14ac:dyDescent="0.25">
      <c r="A768" s="118"/>
      <c r="B768" s="118"/>
      <c r="C768" s="118"/>
      <c r="D768" s="118"/>
      <c r="E768" s="118"/>
      <c r="F768" s="78"/>
      <c r="G768" s="78"/>
      <c r="H768" s="78"/>
      <c r="I768" s="88"/>
    </row>
    <row r="769" spans="1:9" x14ac:dyDescent="0.25">
      <c r="A769" s="118"/>
      <c r="B769" s="118"/>
      <c r="C769" s="118"/>
      <c r="D769" s="118"/>
      <c r="E769" s="118"/>
      <c r="F769" s="78"/>
      <c r="G769" s="78"/>
      <c r="H769" s="78"/>
      <c r="I769" s="88"/>
    </row>
    <row r="770" spans="1:9" x14ac:dyDescent="0.25">
      <c r="A770" s="118"/>
      <c r="B770" s="118"/>
      <c r="C770" s="118"/>
      <c r="D770" s="118"/>
      <c r="E770" s="118"/>
      <c r="F770" s="78"/>
      <c r="G770" s="78"/>
      <c r="H770" s="78"/>
      <c r="I770" s="88"/>
    </row>
    <row r="771" spans="1:9" x14ac:dyDescent="0.25">
      <c r="A771" s="118"/>
      <c r="B771" s="118"/>
      <c r="C771" s="118"/>
      <c r="D771" s="118"/>
      <c r="E771" s="118"/>
      <c r="F771" s="78"/>
      <c r="G771" s="78"/>
      <c r="H771" s="78"/>
      <c r="I771" s="88"/>
    </row>
    <row r="772" spans="1:9" x14ac:dyDescent="0.25">
      <c r="A772" s="118"/>
      <c r="B772" s="118"/>
      <c r="C772" s="118"/>
      <c r="D772" s="118"/>
      <c r="E772" s="118"/>
      <c r="F772" s="78"/>
      <c r="G772" s="78"/>
      <c r="H772" s="78"/>
      <c r="I772" s="88"/>
    </row>
    <row r="773" spans="1:9" x14ac:dyDescent="0.25">
      <c r="A773" s="118"/>
      <c r="B773" s="118"/>
      <c r="C773" s="118"/>
      <c r="D773" s="118"/>
      <c r="E773" s="118"/>
      <c r="F773" s="78"/>
      <c r="G773" s="78"/>
      <c r="H773" s="78"/>
      <c r="I773" s="88"/>
    </row>
    <row r="774" spans="1:9" x14ac:dyDescent="0.25">
      <c r="A774" s="118"/>
      <c r="B774" s="118"/>
      <c r="C774" s="118"/>
      <c r="D774" s="118"/>
      <c r="E774" s="118"/>
      <c r="F774" s="78"/>
      <c r="G774" s="78"/>
      <c r="H774" s="78"/>
      <c r="I774" s="88"/>
    </row>
    <row r="775" spans="1:9" x14ac:dyDescent="0.25">
      <c r="A775" s="118"/>
      <c r="B775" s="118"/>
      <c r="C775" s="118"/>
      <c r="D775" s="118"/>
      <c r="E775" s="118"/>
      <c r="F775" s="78"/>
      <c r="G775" s="78"/>
      <c r="H775" s="78"/>
      <c r="I775" s="88"/>
    </row>
    <row r="776" spans="1:9" x14ac:dyDescent="0.25">
      <c r="A776" s="118"/>
      <c r="B776" s="118"/>
      <c r="C776" s="118"/>
      <c r="D776" s="118"/>
      <c r="E776" s="118"/>
      <c r="F776" s="78"/>
      <c r="G776" s="78"/>
      <c r="H776" s="78"/>
      <c r="I776" s="88"/>
    </row>
    <row r="777" spans="1:9" x14ac:dyDescent="0.25">
      <c r="A777" s="118"/>
      <c r="B777" s="118"/>
      <c r="C777" s="118"/>
      <c r="D777" s="118"/>
      <c r="E777" s="118"/>
      <c r="F777" s="78"/>
      <c r="G777" s="78"/>
      <c r="H777" s="78"/>
      <c r="I777" s="88"/>
    </row>
    <row r="778" spans="1:9" x14ac:dyDescent="0.25">
      <c r="A778" s="118"/>
      <c r="B778" s="118"/>
      <c r="C778" s="118"/>
      <c r="D778" s="118"/>
      <c r="E778" s="118"/>
      <c r="F778" s="78"/>
      <c r="G778" s="78"/>
      <c r="H778" s="78"/>
      <c r="I778" s="88"/>
    </row>
    <row r="779" spans="1:9" x14ac:dyDescent="0.25">
      <c r="A779" s="118"/>
      <c r="B779" s="118"/>
      <c r="C779" s="118"/>
      <c r="D779" s="118"/>
      <c r="E779" s="118"/>
      <c r="F779" s="78"/>
      <c r="G779" s="78"/>
      <c r="H779" s="78"/>
      <c r="I779" s="88"/>
    </row>
    <row r="780" spans="1:9" x14ac:dyDescent="0.25">
      <c r="A780" s="118"/>
      <c r="B780" s="118"/>
      <c r="C780" s="118"/>
      <c r="D780" s="118"/>
      <c r="E780" s="118"/>
      <c r="F780" s="78"/>
      <c r="G780" s="78"/>
      <c r="H780" s="78"/>
      <c r="I780" s="88"/>
    </row>
    <row r="781" spans="1:9" x14ac:dyDescent="0.25">
      <c r="A781" s="118"/>
      <c r="B781" s="118"/>
      <c r="C781" s="118"/>
      <c r="D781" s="118"/>
      <c r="E781" s="118"/>
      <c r="F781" s="78"/>
      <c r="G781" s="78"/>
      <c r="H781" s="78"/>
      <c r="I781" s="88"/>
    </row>
    <row r="782" spans="1:9" x14ac:dyDescent="0.25">
      <c r="A782" s="118"/>
      <c r="B782" s="118"/>
      <c r="C782" s="118"/>
      <c r="D782" s="118"/>
      <c r="E782" s="118"/>
      <c r="F782" s="78"/>
      <c r="G782" s="78"/>
      <c r="H782" s="78"/>
      <c r="I782" s="88"/>
    </row>
    <row r="783" spans="1:9" x14ac:dyDescent="0.25">
      <c r="A783" s="118"/>
      <c r="B783" s="118"/>
      <c r="C783" s="118"/>
      <c r="D783" s="118"/>
      <c r="E783" s="118"/>
      <c r="F783" s="78"/>
      <c r="G783" s="78"/>
      <c r="H783" s="78"/>
      <c r="I783" s="88"/>
    </row>
    <row r="784" spans="1:9" x14ac:dyDescent="0.25">
      <c r="A784" s="118"/>
      <c r="B784" s="118"/>
      <c r="C784" s="118"/>
      <c r="D784" s="118"/>
      <c r="E784" s="118"/>
      <c r="F784" s="78"/>
      <c r="G784" s="78"/>
      <c r="H784" s="78"/>
      <c r="I784" s="88"/>
    </row>
    <row r="785" spans="1:9" x14ac:dyDescent="0.25">
      <c r="A785" s="118"/>
      <c r="B785" s="118"/>
      <c r="C785" s="118"/>
      <c r="D785" s="118"/>
      <c r="E785" s="118"/>
      <c r="F785" s="78"/>
      <c r="G785" s="78"/>
      <c r="H785" s="78"/>
      <c r="I785" s="88"/>
    </row>
    <row r="786" spans="1:9" x14ac:dyDescent="0.25">
      <c r="A786" s="118"/>
      <c r="B786" s="118"/>
      <c r="C786" s="118"/>
      <c r="D786" s="118"/>
      <c r="E786" s="118"/>
      <c r="F786" s="78"/>
      <c r="G786" s="78"/>
      <c r="H786" s="78"/>
      <c r="I786" s="88"/>
    </row>
    <row r="787" spans="1:9" x14ac:dyDescent="0.25">
      <c r="A787" s="118"/>
      <c r="B787" s="118"/>
      <c r="C787" s="118"/>
      <c r="D787" s="118"/>
      <c r="E787" s="118"/>
      <c r="F787" s="78"/>
      <c r="G787" s="78"/>
      <c r="H787" s="78"/>
      <c r="I787" s="88"/>
    </row>
    <row r="788" spans="1:9" x14ac:dyDescent="0.25">
      <c r="A788" s="118"/>
      <c r="B788" s="118"/>
      <c r="C788" s="118"/>
      <c r="D788" s="118"/>
      <c r="E788" s="118"/>
      <c r="F788" s="78"/>
      <c r="G788" s="78"/>
      <c r="H788" s="78"/>
      <c r="I788" s="88"/>
    </row>
    <row r="789" spans="1:9" x14ac:dyDescent="0.25">
      <c r="A789" s="119"/>
      <c r="B789" s="119"/>
      <c r="C789" s="119"/>
      <c r="D789" s="119"/>
      <c r="E789" s="119"/>
      <c r="F789" s="79"/>
      <c r="G789" s="79"/>
      <c r="H789" s="79"/>
      <c r="I789" s="88"/>
    </row>
    <row r="790" spans="1:9" x14ac:dyDescent="0.25">
      <c r="A790" s="68"/>
      <c r="B790" s="68"/>
      <c r="C790" s="68"/>
      <c r="D790" s="82"/>
      <c r="E790" s="70"/>
      <c r="F790" s="69"/>
      <c r="G790" s="69"/>
      <c r="H790" s="69"/>
      <c r="I790" s="88"/>
    </row>
    <row r="791" spans="1:9" x14ac:dyDescent="0.25">
      <c r="A791" s="68"/>
      <c r="B791" s="68"/>
      <c r="C791" s="68"/>
      <c r="D791" s="82"/>
      <c r="E791" s="68"/>
      <c r="F791" s="69"/>
      <c r="G791" s="69"/>
      <c r="H791" s="69"/>
      <c r="I791" s="88"/>
    </row>
    <row r="792" spans="1:9" x14ac:dyDescent="0.25">
      <c r="A792" s="68"/>
      <c r="B792" s="68"/>
      <c r="C792" s="68"/>
      <c r="D792" s="82"/>
      <c r="E792" s="68"/>
      <c r="F792" s="69"/>
      <c r="G792" s="69"/>
      <c r="H792" s="69"/>
      <c r="I792" s="88"/>
    </row>
    <row r="793" spans="1:9" x14ac:dyDescent="0.25">
      <c r="A793" s="68"/>
      <c r="B793" s="68"/>
      <c r="C793" s="68"/>
      <c r="D793" s="82"/>
      <c r="E793" s="68"/>
      <c r="F793" s="69"/>
      <c r="G793" s="69"/>
      <c r="H793" s="69"/>
      <c r="I793" s="88"/>
    </row>
    <row r="794" spans="1:9" x14ac:dyDescent="0.25">
      <c r="A794" s="68"/>
      <c r="B794" s="70"/>
      <c r="C794" s="70"/>
      <c r="D794" s="82"/>
      <c r="E794" s="70"/>
      <c r="F794" s="69"/>
      <c r="G794" s="69"/>
      <c r="H794" s="69"/>
      <c r="I794" s="88"/>
    </row>
    <row r="795" spans="1:9" x14ac:dyDescent="0.25">
      <c r="A795" s="68"/>
      <c r="B795" s="68"/>
      <c r="C795" s="68"/>
      <c r="D795" s="82"/>
      <c r="E795" s="70"/>
      <c r="F795" s="69"/>
      <c r="G795" s="69"/>
      <c r="H795" s="69"/>
      <c r="I795" s="88"/>
    </row>
    <row r="796" spans="1:9" x14ac:dyDescent="0.25">
      <c r="A796" s="68"/>
      <c r="B796" s="68"/>
      <c r="C796" s="68"/>
      <c r="D796" s="82"/>
      <c r="E796" s="70"/>
      <c r="F796" s="69"/>
      <c r="G796" s="69"/>
      <c r="H796" s="69"/>
      <c r="I796" s="88"/>
    </row>
    <row r="797" spans="1:9" x14ac:dyDescent="0.25">
      <c r="A797" s="68"/>
      <c r="B797" s="68"/>
      <c r="C797" s="68"/>
      <c r="D797" s="82"/>
      <c r="E797" s="68"/>
      <c r="F797" s="69"/>
      <c r="G797" s="69"/>
      <c r="H797" s="69"/>
      <c r="I797" s="88"/>
    </row>
    <row r="798" spans="1:9" x14ac:dyDescent="0.25">
      <c r="A798" s="68"/>
      <c r="B798" s="68"/>
      <c r="C798" s="68"/>
      <c r="D798" s="82"/>
      <c r="E798" s="68"/>
      <c r="F798" s="69"/>
      <c r="G798" s="69"/>
      <c r="H798" s="69"/>
      <c r="I798" s="88"/>
    </row>
    <row r="799" spans="1:9" x14ac:dyDescent="0.25">
      <c r="A799" s="68"/>
      <c r="B799" s="68"/>
      <c r="C799" s="68"/>
      <c r="D799" s="82"/>
      <c r="E799" s="68"/>
      <c r="F799" s="69"/>
      <c r="G799" s="69"/>
      <c r="H799" s="69"/>
      <c r="I799" s="88"/>
    </row>
    <row r="800" spans="1:9" x14ac:dyDescent="0.25">
      <c r="A800" s="68"/>
      <c r="B800" s="70"/>
      <c r="C800" s="70"/>
      <c r="D800" s="82"/>
      <c r="E800" s="70"/>
      <c r="F800" s="69"/>
      <c r="G800" s="69"/>
      <c r="H800" s="69"/>
      <c r="I800" s="88"/>
    </row>
    <row r="801" spans="1:9" x14ac:dyDescent="0.25">
      <c r="A801" s="68"/>
      <c r="B801" s="68"/>
      <c r="C801" s="68"/>
      <c r="D801" s="82"/>
      <c r="E801" s="70"/>
      <c r="F801" s="69"/>
      <c r="G801" s="69"/>
      <c r="H801" s="69"/>
      <c r="I801" s="88"/>
    </row>
    <row r="802" spans="1:9" x14ac:dyDescent="0.25">
      <c r="A802" s="68"/>
      <c r="B802" s="68"/>
      <c r="C802" s="68"/>
      <c r="D802" s="82"/>
      <c r="E802" s="70"/>
      <c r="F802" s="69"/>
      <c r="G802" s="69"/>
      <c r="H802" s="69"/>
      <c r="I802" s="88"/>
    </row>
    <row r="803" spans="1:9" x14ac:dyDescent="0.25">
      <c r="A803" s="68"/>
      <c r="B803" s="68"/>
      <c r="C803" s="68"/>
      <c r="D803" s="82"/>
      <c r="E803" s="68"/>
      <c r="F803" s="69"/>
      <c r="G803" s="69"/>
      <c r="H803" s="69"/>
      <c r="I803" s="88"/>
    </row>
    <row r="804" spans="1:9" x14ac:dyDescent="0.25">
      <c r="A804" s="68"/>
      <c r="B804" s="68"/>
      <c r="C804" s="68"/>
      <c r="D804" s="82"/>
      <c r="E804" s="68"/>
      <c r="F804" s="69"/>
      <c r="G804" s="69"/>
      <c r="H804" s="69"/>
      <c r="I804" s="88"/>
    </row>
    <row r="805" spans="1:9" x14ac:dyDescent="0.25">
      <c r="A805" s="68"/>
      <c r="B805" s="68"/>
      <c r="C805" s="68"/>
      <c r="D805" s="82"/>
      <c r="E805" s="68"/>
      <c r="F805" s="69"/>
      <c r="G805" s="69"/>
      <c r="H805" s="69"/>
      <c r="I805" s="88"/>
    </row>
    <row r="806" spans="1:9" x14ac:dyDescent="0.25">
      <c r="A806" s="68"/>
      <c r="B806" s="70"/>
      <c r="C806" s="70"/>
      <c r="D806" s="82"/>
      <c r="E806" s="70"/>
      <c r="F806" s="69"/>
      <c r="G806" s="69"/>
      <c r="H806" s="69"/>
      <c r="I806" s="88"/>
    </row>
    <row r="807" spans="1:9" x14ac:dyDescent="0.25">
      <c r="A807" s="68"/>
      <c r="B807" s="68"/>
      <c r="C807" s="68"/>
      <c r="D807" s="82"/>
      <c r="E807" s="70"/>
      <c r="F807" s="69"/>
      <c r="G807" s="69"/>
      <c r="H807" s="69"/>
      <c r="I807" s="88"/>
    </row>
    <row r="808" spans="1:9" x14ac:dyDescent="0.25">
      <c r="A808" s="68"/>
      <c r="B808" s="68"/>
      <c r="C808" s="68"/>
      <c r="D808" s="82"/>
      <c r="E808" s="70"/>
      <c r="F808" s="69"/>
      <c r="G808" s="69"/>
      <c r="H808" s="69"/>
      <c r="I808" s="88"/>
    </row>
    <row r="809" spans="1:9" x14ac:dyDescent="0.25">
      <c r="A809" s="68"/>
      <c r="B809" s="68"/>
      <c r="C809" s="68"/>
      <c r="D809" s="82"/>
      <c r="E809" s="68"/>
      <c r="F809" s="69"/>
      <c r="G809" s="69"/>
      <c r="H809" s="69"/>
      <c r="I809" s="88"/>
    </row>
    <row r="810" spans="1:9" x14ac:dyDescent="0.25">
      <c r="A810" s="68"/>
      <c r="B810" s="68"/>
      <c r="C810" s="68"/>
      <c r="D810" s="82"/>
      <c r="E810" s="68"/>
      <c r="F810" s="69"/>
      <c r="G810" s="69"/>
      <c r="H810" s="69"/>
      <c r="I810" s="88"/>
    </row>
    <row r="811" spans="1:9" x14ac:dyDescent="0.25">
      <c r="A811" s="68"/>
      <c r="B811" s="68"/>
      <c r="C811" s="68"/>
      <c r="D811" s="82"/>
      <c r="E811" s="68"/>
      <c r="F811" s="69"/>
      <c r="G811" s="69"/>
      <c r="H811" s="69"/>
      <c r="I811" s="88"/>
    </row>
    <row r="812" spans="1:9" x14ac:dyDescent="0.25">
      <c r="A812" s="68"/>
      <c r="B812" s="70"/>
      <c r="C812" s="70"/>
      <c r="D812" s="82"/>
      <c r="E812" s="70"/>
      <c r="F812" s="69"/>
      <c r="G812" s="69"/>
      <c r="H812" s="69"/>
      <c r="I812" s="88"/>
    </row>
    <row r="813" spans="1:9" x14ac:dyDescent="0.25">
      <c r="A813" s="68"/>
      <c r="B813" s="70"/>
      <c r="C813" s="70"/>
      <c r="D813" s="82"/>
      <c r="E813" s="70"/>
      <c r="F813" s="69"/>
      <c r="G813" s="69"/>
      <c r="H813" s="69"/>
      <c r="I813" s="88"/>
    </row>
    <row r="814" spans="1:9" x14ac:dyDescent="0.25">
      <c r="A814" s="68"/>
      <c r="B814" s="70"/>
      <c r="C814" s="70"/>
      <c r="D814" s="82"/>
      <c r="E814" s="70"/>
      <c r="F814" s="69"/>
      <c r="G814" s="69"/>
      <c r="H814" s="69"/>
      <c r="I814" s="88"/>
    </row>
    <row r="815" spans="1:9" x14ac:dyDescent="0.25">
      <c r="A815" s="68"/>
      <c r="B815" s="68"/>
      <c r="C815" s="68"/>
      <c r="D815" s="82"/>
      <c r="E815" s="70"/>
      <c r="F815" s="69"/>
      <c r="G815" s="69"/>
      <c r="H815" s="69"/>
      <c r="I815" s="88"/>
    </row>
    <row r="816" spans="1:9" x14ac:dyDescent="0.25">
      <c r="A816" s="68"/>
      <c r="B816" s="68"/>
      <c r="C816" s="68"/>
      <c r="D816" s="82"/>
      <c r="E816" s="70"/>
      <c r="F816" s="69"/>
      <c r="G816" s="69"/>
      <c r="H816" s="69"/>
      <c r="I816" s="88"/>
    </row>
    <row r="817" spans="1:9" x14ac:dyDescent="0.25">
      <c r="A817" s="68"/>
      <c r="B817" s="68"/>
      <c r="C817" s="68"/>
      <c r="D817" s="82"/>
      <c r="E817" s="68"/>
      <c r="F817" s="69"/>
      <c r="G817" s="69"/>
      <c r="H817" s="69"/>
      <c r="I817" s="88"/>
    </row>
    <row r="818" spans="1:9" x14ac:dyDescent="0.25">
      <c r="A818" s="68"/>
      <c r="B818" s="68"/>
      <c r="C818" s="68"/>
      <c r="D818" s="82"/>
      <c r="E818" s="68"/>
      <c r="F818" s="69"/>
      <c r="G818" s="69"/>
      <c r="H818" s="69"/>
      <c r="I818" s="88"/>
    </row>
    <row r="819" spans="1:9" x14ac:dyDescent="0.25">
      <c r="A819" s="68"/>
      <c r="B819" s="68"/>
      <c r="C819" s="68"/>
      <c r="D819" s="82"/>
      <c r="E819" s="68"/>
      <c r="F819" s="69"/>
      <c r="G819" s="69"/>
      <c r="H819" s="69"/>
      <c r="I819" s="88"/>
    </row>
    <row r="820" spans="1:9" x14ac:dyDescent="0.25">
      <c r="A820" s="68"/>
      <c r="B820" s="68"/>
      <c r="C820" s="68"/>
      <c r="D820" s="82"/>
      <c r="E820" s="68"/>
      <c r="F820" s="69"/>
      <c r="G820" s="69"/>
      <c r="H820" s="69"/>
      <c r="I820" s="88"/>
    </row>
    <row r="821" spans="1:9" x14ac:dyDescent="0.25">
      <c r="A821" s="68"/>
      <c r="B821" s="68"/>
      <c r="C821" s="68"/>
      <c r="D821" s="82"/>
      <c r="E821" s="68"/>
      <c r="F821" s="69"/>
      <c r="G821" s="69"/>
      <c r="H821" s="69"/>
      <c r="I821" s="88"/>
    </row>
    <row r="822" spans="1:9" x14ac:dyDescent="0.25">
      <c r="A822" s="68"/>
      <c r="B822" s="68"/>
      <c r="C822" s="68"/>
      <c r="D822" s="82"/>
      <c r="E822" s="68"/>
      <c r="F822" s="69"/>
      <c r="G822" s="69"/>
      <c r="H822" s="69"/>
      <c r="I822" s="88"/>
    </row>
    <row r="823" spans="1:9" x14ac:dyDescent="0.25">
      <c r="A823" s="68"/>
      <c r="B823" s="68"/>
      <c r="C823" s="68"/>
      <c r="D823" s="82"/>
      <c r="E823" s="68"/>
      <c r="F823" s="69"/>
      <c r="G823" s="69"/>
      <c r="H823" s="69"/>
      <c r="I823" s="88"/>
    </row>
    <row r="824" spans="1:9" x14ac:dyDescent="0.25">
      <c r="A824" s="68"/>
      <c r="B824" s="68"/>
      <c r="C824" s="68"/>
      <c r="D824" s="82"/>
      <c r="E824" s="68"/>
      <c r="F824" s="69"/>
      <c r="G824" s="69"/>
      <c r="H824" s="69"/>
      <c r="I824" s="88"/>
    </row>
    <row r="825" spans="1:9" x14ac:dyDescent="0.25">
      <c r="A825" s="68"/>
      <c r="B825" s="68"/>
      <c r="C825" s="68"/>
      <c r="D825" s="82"/>
      <c r="E825" s="68"/>
      <c r="F825" s="69"/>
      <c r="G825" s="69"/>
      <c r="H825" s="69"/>
      <c r="I825" s="88"/>
    </row>
    <row r="826" spans="1:9" x14ac:dyDescent="0.25">
      <c r="A826" s="68"/>
      <c r="B826" s="68"/>
      <c r="C826" s="68"/>
      <c r="D826" s="82"/>
      <c r="E826" s="70"/>
      <c r="F826" s="69"/>
      <c r="G826" s="69"/>
      <c r="H826" s="69"/>
      <c r="I826" s="88"/>
    </row>
    <row r="827" spans="1:9" x14ac:dyDescent="0.25">
      <c r="A827" s="68"/>
      <c r="B827" s="68"/>
      <c r="C827" s="68"/>
      <c r="D827" s="82"/>
      <c r="E827" s="70"/>
      <c r="F827" s="69"/>
      <c r="G827" s="69"/>
      <c r="H827" s="69"/>
      <c r="I827" s="88"/>
    </row>
    <row r="828" spans="1:9" x14ac:dyDescent="0.25">
      <c r="A828" s="68"/>
      <c r="B828" s="68"/>
      <c r="C828" s="68"/>
      <c r="D828" s="82"/>
      <c r="E828" s="68"/>
      <c r="F828" s="69"/>
      <c r="G828" s="69"/>
      <c r="H828" s="69"/>
      <c r="I828" s="88"/>
    </row>
    <row r="829" spans="1:9" x14ac:dyDescent="0.25">
      <c r="A829" s="68"/>
      <c r="B829" s="68"/>
      <c r="C829" s="68"/>
      <c r="D829" s="82"/>
      <c r="E829" s="68"/>
      <c r="F829" s="69"/>
      <c r="G829" s="69"/>
      <c r="H829" s="69"/>
      <c r="I829" s="88"/>
    </row>
    <row r="830" spans="1:9" x14ac:dyDescent="0.25">
      <c r="A830" s="68"/>
      <c r="B830" s="68"/>
      <c r="C830" s="68"/>
      <c r="D830" s="82"/>
      <c r="E830" s="68"/>
      <c r="F830" s="69"/>
      <c r="G830" s="69"/>
      <c r="H830" s="69"/>
      <c r="I830" s="88"/>
    </row>
    <row r="831" spans="1:9" x14ac:dyDescent="0.25">
      <c r="A831" s="68"/>
      <c r="B831" s="68"/>
      <c r="C831" s="68"/>
      <c r="D831" s="82"/>
      <c r="E831" s="70"/>
      <c r="F831" s="69"/>
      <c r="G831" s="69"/>
      <c r="H831" s="69"/>
      <c r="I831" s="88"/>
    </row>
    <row r="832" spans="1:9" x14ac:dyDescent="0.25">
      <c r="A832" s="68"/>
      <c r="B832" s="68"/>
      <c r="C832" s="68"/>
      <c r="D832" s="82"/>
      <c r="E832" s="68"/>
      <c r="F832" s="69"/>
      <c r="G832" s="69"/>
      <c r="H832" s="69"/>
      <c r="I832" s="88"/>
    </row>
    <row r="833" spans="1:9" x14ac:dyDescent="0.25">
      <c r="A833" s="68"/>
      <c r="B833" s="68"/>
      <c r="C833" s="68"/>
      <c r="D833" s="82"/>
      <c r="E833" s="68"/>
      <c r="F833" s="69"/>
      <c r="G833" s="69"/>
      <c r="H833" s="69"/>
      <c r="I833" s="88"/>
    </row>
    <row r="834" spans="1:9" x14ac:dyDescent="0.25">
      <c r="A834" s="68"/>
      <c r="B834" s="68"/>
      <c r="C834" s="68"/>
      <c r="D834" s="82"/>
      <c r="E834" s="68"/>
      <c r="F834" s="69"/>
      <c r="G834" s="69"/>
      <c r="H834" s="69"/>
      <c r="I834" s="88"/>
    </row>
    <row r="835" spans="1:9" x14ac:dyDescent="0.25">
      <c r="A835" s="68"/>
      <c r="B835" s="68"/>
      <c r="C835" s="68"/>
      <c r="D835" s="82"/>
      <c r="E835" s="70"/>
      <c r="F835" s="69"/>
      <c r="G835" s="69"/>
      <c r="H835" s="69"/>
      <c r="I835" s="88"/>
    </row>
    <row r="836" spans="1:9" x14ac:dyDescent="0.25">
      <c r="A836" s="68"/>
      <c r="B836" s="68"/>
      <c r="C836" s="68"/>
      <c r="D836" s="82"/>
      <c r="E836" s="68"/>
      <c r="F836" s="69"/>
      <c r="G836" s="69"/>
      <c r="H836" s="69"/>
      <c r="I836" s="88"/>
    </row>
    <row r="837" spans="1:9" x14ac:dyDescent="0.25">
      <c r="A837" s="68"/>
      <c r="B837" s="68"/>
      <c r="C837" s="68"/>
      <c r="D837" s="82"/>
      <c r="E837" s="68"/>
      <c r="F837" s="69"/>
      <c r="G837" s="69"/>
      <c r="H837" s="69"/>
      <c r="I837" s="88"/>
    </row>
    <row r="838" spans="1:9" x14ac:dyDescent="0.25">
      <c r="A838" s="68"/>
      <c r="B838" s="68"/>
      <c r="C838" s="68"/>
      <c r="D838" s="82"/>
      <c r="E838" s="68"/>
      <c r="F838" s="69"/>
      <c r="G838" s="69"/>
      <c r="H838" s="69"/>
      <c r="I838" s="88"/>
    </row>
    <row r="839" spans="1:9" x14ac:dyDescent="0.25">
      <c r="A839" s="68"/>
      <c r="B839" s="70"/>
      <c r="C839" s="70"/>
      <c r="D839" s="82"/>
      <c r="E839" s="70"/>
      <c r="F839" s="69"/>
      <c r="G839" s="69"/>
      <c r="H839" s="69"/>
      <c r="I839" s="88"/>
    </row>
    <row r="840" spans="1:9" x14ac:dyDescent="0.25">
      <c r="A840" s="68"/>
      <c r="B840" s="70"/>
      <c r="C840" s="70"/>
      <c r="D840" s="82"/>
      <c r="E840" s="70"/>
      <c r="F840" s="69"/>
      <c r="G840" s="69"/>
      <c r="H840" s="69"/>
      <c r="I840" s="88"/>
    </row>
    <row r="841" spans="1:9" x14ac:dyDescent="0.25">
      <c r="A841" s="68"/>
      <c r="B841" s="68"/>
      <c r="C841" s="68"/>
      <c r="D841" s="82"/>
      <c r="E841" s="70"/>
      <c r="F841" s="69"/>
      <c r="G841" s="69"/>
      <c r="H841" s="69"/>
      <c r="I841" s="88"/>
    </row>
    <row r="842" spans="1:9" x14ac:dyDescent="0.25">
      <c r="A842" s="68"/>
      <c r="B842" s="68"/>
      <c r="C842" s="68"/>
      <c r="D842" s="82"/>
      <c r="E842" s="70"/>
      <c r="F842" s="69"/>
      <c r="G842" s="69"/>
      <c r="H842" s="69"/>
      <c r="I842" s="88"/>
    </row>
    <row r="843" spans="1:9" x14ac:dyDescent="0.25">
      <c r="A843" s="68"/>
      <c r="B843" s="68"/>
      <c r="C843" s="68"/>
      <c r="D843" s="82"/>
      <c r="E843" s="68"/>
      <c r="F843" s="69"/>
      <c r="G843" s="69"/>
      <c r="H843" s="69"/>
      <c r="I843" s="88"/>
    </row>
    <row r="844" spans="1:9" x14ac:dyDescent="0.25">
      <c r="A844" s="68"/>
      <c r="B844" s="68"/>
      <c r="C844" s="68"/>
      <c r="D844" s="82"/>
      <c r="E844" s="68"/>
      <c r="F844" s="69"/>
      <c r="G844" s="69"/>
      <c r="H844" s="69"/>
      <c r="I844" s="88"/>
    </row>
    <row r="845" spans="1:9" x14ac:dyDescent="0.25">
      <c r="A845" s="68"/>
      <c r="B845" s="68"/>
      <c r="C845" s="68"/>
      <c r="D845" s="82"/>
      <c r="E845" s="68"/>
      <c r="F845" s="69"/>
      <c r="G845" s="69"/>
      <c r="H845" s="69"/>
      <c r="I845" s="88"/>
    </row>
    <row r="846" spans="1:9" x14ac:dyDescent="0.25">
      <c r="A846" s="68"/>
      <c r="B846" s="70"/>
      <c r="C846" s="70"/>
      <c r="D846" s="82"/>
      <c r="E846" s="70"/>
      <c r="F846" s="69"/>
      <c r="G846" s="69"/>
      <c r="H846" s="69"/>
      <c r="I846" s="88"/>
    </row>
    <row r="847" spans="1:9" x14ac:dyDescent="0.25">
      <c r="A847" s="68"/>
      <c r="B847" s="70"/>
      <c r="C847" s="70"/>
      <c r="D847" s="82"/>
      <c r="E847" s="70"/>
      <c r="F847" s="69"/>
      <c r="G847" s="69"/>
      <c r="H847" s="69"/>
      <c r="I847" s="88"/>
    </row>
    <row r="848" spans="1:9" x14ac:dyDescent="0.25">
      <c r="A848" s="68"/>
      <c r="B848" s="70"/>
      <c r="C848" s="70"/>
      <c r="D848" s="82"/>
      <c r="E848" s="70"/>
      <c r="F848" s="69"/>
      <c r="G848" s="69"/>
      <c r="H848" s="69"/>
      <c r="I848" s="88"/>
    </row>
    <row r="849" spans="1:9" x14ac:dyDescent="0.25">
      <c r="A849" s="68"/>
      <c r="B849" s="68"/>
      <c r="C849" s="68"/>
      <c r="D849" s="82"/>
      <c r="E849" s="70"/>
      <c r="F849" s="69"/>
      <c r="G849" s="69"/>
      <c r="H849" s="69"/>
      <c r="I849" s="88"/>
    </row>
    <row r="850" spans="1:9" x14ac:dyDescent="0.25">
      <c r="A850" s="68"/>
      <c r="B850" s="68"/>
      <c r="C850" s="68"/>
      <c r="D850" s="82"/>
      <c r="E850" s="70"/>
      <c r="F850" s="69"/>
      <c r="G850" s="69"/>
      <c r="H850" s="69"/>
      <c r="I850" s="88"/>
    </row>
    <row r="851" spans="1:9" x14ac:dyDescent="0.25">
      <c r="A851" s="68"/>
      <c r="B851" s="68"/>
      <c r="C851" s="68"/>
      <c r="D851" s="82"/>
      <c r="E851" s="68"/>
      <c r="F851" s="69"/>
      <c r="G851" s="69"/>
      <c r="H851" s="69"/>
      <c r="I851" s="88"/>
    </row>
    <row r="852" spans="1:9" x14ac:dyDescent="0.25">
      <c r="A852" s="68"/>
      <c r="B852" s="68"/>
      <c r="C852" s="68"/>
      <c r="D852" s="82"/>
      <c r="E852" s="68"/>
      <c r="F852" s="69"/>
      <c r="G852" s="69"/>
      <c r="H852" s="69"/>
      <c r="I852" s="88"/>
    </row>
    <row r="853" spans="1:9" x14ac:dyDescent="0.25">
      <c r="A853" s="68"/>
      <c r="B853" s="68"/>
      <c r="C853" s="68"/>
      <c r="D853" s="82"/>
      <c r="E853" s="68"/>
      <c r="F853" s="69"/>
      <c r="G853" s="69"/>
      <c r="H853" s="69"/>
      <c r="I853" s="88"/>
    </row>
    <row r="854" spans="1:9" x14ac:dyDescent="0.25">
      <c r="A854" s="68"/>
      <c r="B854" s="68"/>
      <c r="C854" s="68"/>
      <c r="D854" s="82"/>
      <c r="E854" s="70"/>
      <c r="F854" s="69"/>
      <c r="G854" s="69"/>
      <c r="H854" s="69"/>
      <c r="I854" s="88"/>
    </row>
    <row r="855" spans="1:9" x14ac:dyDescent="0.25">
      <c r="A855" s="68"/>
      <c r="B855" s="68"/>
      <c r="C855" s="68"/>
      <c r="D855" s="82"/>
      <c r="E855" s="70"/>
      <c r="F855" s="69"/>
      <c r="G855" s="69"/>
      <c r="H855" s="69"/>
      <c r="I855" s="88"/>
    </row>
    <row r="856" spans="1:9" x14ac:dyDescent="0.25">
      <c r="A856" s="68"/>
      <c r="B856" s="68"/>
      <c r="C856" s="68"/>
      <c r="D856" s="82"/>
      <c r="E856" s="68"/>
      <c r="F856" s="69"/>
      <c r="G856" s="69"/>
      <c r="H856" s="69"/>
      <c r="I856" s="88"/>
    </row>
    <row r="857" spans="1:9" x14ac:dyDescent="0.25">
      <c r="A857" s="68"/>
      <c r="B857" s="68"/>
      <c r="C857" s="68"/>
      <c r="D857" s="82"/>
      <c r="E857" s="68"/>
      <c r="F857" s="69"/>
      <c r="G857" s="69"/>
      <c r="H857" s="69"/>
      <c r="I857" s="88"/>
    </row>
    <row r="858" spans="1:9" x14ac:dyDescent="0.25">
      <c r="A858" s="68"/>
      <c r="B858" s="68"/>
      <c r="C858" s="68"/>
      <c r="D858" s="82"/>
      <c r="E858" s="68"/>
      <c r="F858" s="69"/>
      <c r="G858" s="69"/>
      <c r="H858" s="69"/>
      <c r="I858" s="88"/>
    </row>
    <row r="859" spans="1:9" x14ac:dyDescent="0.25">
      <c r="A859" s="68"/>
      <c r="B859" s="68"/>
      <c r="C859" s="68"/>
      <c r="D859" s="82"/>
      <c r="E859" s="68"/>
      <c r="F859" s="69"/>
      <c r="G859" s="69"/>
      <c r="H859" s="69"/>
      <c r="I859" s="88"/>
    </row>
    <row r="860" spans="1:9" x14ac:dyDescent="0.25">
      <c r="A860" s="68"/>
      <c r="B860" s="68"/>
      <c r="C860" s="68"/>
      <c r="D860" s="82"/>
      <c r="E860" s="68"/>
      <c r="F860" s="69"/>
      <c r="G860" s="69"/>
      <c r="H860" s="69"/>
      <c r="I860" s="88"/>
    </row>
    <row r="861" spans="1:9" x14ac:dyDescent="0.25">
      <c r="A861" s="68"/>
      <c r="B861" s="68"/>
      <c r="C861" s="68"/>
      <c r="D861" s="82"/>
      <c r="E861" s="68"/>
      <c r="F861" s="69"/>
      <c r="G861" s="69"/>
      <c r="H861" s="69"/>
      <c r="I861" s="88"/>
    </row>
    <row r="862" spans="1:9" x14ac:dyDescent="0.25">
      <c r="A862" s="68"/>
      <c r="B862" s="68"/>
      <c r="C862" s="68"/>
      <c r="D862" s="82"/>
      <c r="E862" s="68"/>
      <c r="F862" s="69"/>
      <c r="G862" s="69"/>
      <c r="H862" s="69"/>
      <c r="I862" s="88"/>
    </row>
    <row r="863" spans="1:9" x14ac:dyDescent="0.25">
      <c r="A863" s="68"/>
      <c r="B863" s="68"/>
      <c r="C863" s="68"/>
      <c r="D863" s="82"/>
      <c r="E863" s="68"/>
      <c r="F863" s="69"/>
      <c r="G863" s="69"/>
      <c r="H863" s="69"/>
      <c r="I863" s="88"/>
    </row>
    <row r="864" spans="1:9" x14ac:dyDescent="0.25">
      <c r="A864" s="68"/>
      <c r="B864" s="68"/>
      <c r="C864" s="68"/>
      <c r="D864" s="82"/>
      <c r="E864" s="68"/>
      <c r="F864" s="69"/>
      <c r="G864" s="69"/>
      <c r="H864" s="69"/>
      <c r="I864" s="88"/>
    </row>
    <row r="865" spans="1:9" x14ac:dyDescent="0.25">
      <c r="A865" s="68"/>
      <c r="B865" s="70"/>
      <c r="C865" s="70"/>
      <c r="D865" s="82"/>
      <c r="E865" s="70"/>
      <c r="F865" s="69"/>
      <c r="G865" s="69"/>
      <c r="H865" s="69"/>
      <c r="I865" s="88"/>
    </row>
    <row r="866" spans="1:9" x14ac:dyDescent="0.25">
      <c r="A866" s="68"/>
      <c r="B866" s="68"/>
      <c r="C866" s="68"/>
      <c r="D866" s="82"/>
      <c r="E866" s="70"/>
      <c r="F866" s="69"/>
      <c r="G866" s="69"/>
      <c r="H866" s="69"/>
      <c r="I866" s="88"/>
    </row>
    <row r="867" spans="1:9" x14ac:dyDescent="0.25">
      <c r="A867" s="68"/>
      <c r="B867" s="68"/>
      <c r="C867" s="68"/>
      <c r="D867" s="82"/>
      <c r="E867" s="70"/>
      <c r="F867" s="69"/>
      <c r="G867" s="69"/>
      <c r="H867" s="69"/>
      <c r="I867" s="88"/>
    </row>
    <row r="868" spans="1:9" x14ac:dyDescent="0.25">
      <c r="A868" s="68"/>
      <c r="B868" s="68"/>
      <c r="C868" s="68"/>
      <c r="D868" s="82"/>
      <c r="E868" s="68"/>
      <c r="F868" s="69"/>
      <c r="G868" s="69"/>
      <c r="H868" s="69"/>
      <c r="I868" s="88"/>
    </row>
    <row r="869" spans="1:9" x14ac:dyDescent="0.25">
      <c r="A869" s="68"/>
      <c r="B869" s="68"/>
      <c r="C869" s="68"/>
      <c r="D869" s="82"/>
      <c r="E869" s="68"/>
      <c r="F869" s="69"/>
      <c r="G869" s="69"/>
      <c r="H869" s="69"/>
      <c r="I869" s="88"/>
    </row>
    <row r="870" spans="1:9" x14ac:dyDescent="0.25">
      <c r="A870" s="68"/>
      <c r="B870" s="68"/>
      <c r="C870" s="68"/>
      <c r="D870" s="82"/>
      <c r="E870" s="68"/>
      <c r="F870" s="69"/>
      <c r="G870" s="69"/>
      <c r="H870" s="69"/>
      <c r="I870" s="88"/>
    </row>
    <row r="871" spans="1:9" x14ac:dyDescent="0.25">
      <c r="A871" s="68"/>
      <c r="B871" s="68"/>
      <c r="C871" s="68"/>
      <c r="D871" s="82"/>
      <c r="E871" s="68"/>
      <c r="F871" s="69"/>
      <c r="G871" s="69"/>
      <c r="H871" s="69"/>
      <c r="I871" s="88"/>
    </row>
    <row r="872" spans="1:9" x14ac:dyDescent="0.25">
      <c r="A872" s="68"/>
      <c r="B872" s="68"/>
      <c r="C872" s="68"/>
      <c r="D872" s="82"/>
      <c r="E872" s="68"/>
      <c r="F872" s="69"/>
      <c r="G872" s="69"/>
      <c r="H872" s="69"/>
      <c r="I872" s="88"/>
    </row>
    <row r="873" spans="1:9" x14ac:dyDescent="0.25">
      <c r="A873" s="68"/>
      <c r="B873" s="68"/>
      <c r="C873" s="68"/>
      <c r="D873" s="82"/>
      <c r="E873" s="68"/>
      <c r="F873" s="69"/>
      <c r="G873" s="69"/>
      <c r="H873" s="69"/>
      <c r="I873" s="88"/>
    </row>
    <row r="874" spans="1:9" x14ac:dyDescent="0.25">
      <c r="A874" s="68"/>
      <c r="B874" s="68"/>
      <c r="C874" s="68"/>
      <c r="D874" s="82"/>
      <c r="E874" s="70"/>
      <c r="F874" s="69"/>
      <c r="G874" s="69"/>
      <c r="H874" s="69"/>
      <c r="I874" s="88"/>
    </row>
    <row r="875" spans="1:9" x14ac:dyDescent="0.25">
      <c r="A875" s="68"/>
      <c r="B875" s="68"/>
      <c r="C875" s="68"/>
      <c r="D875" s="82"/>
      <c r="E875" s="70"/>
      <c r="F875" s="69"/>
      <c r="G875" s="69"/>
      <c r="H875" s="69"/>
      <c r="I875" s="88"/>
    </row>
    <row r="876" spans="1:9" x14ac:dyDescent="0.25">
      <c r="A876" s="68"/>
      <c r="B876" s="68"/>
      <c r="C876" s="68"/>
      <c r="D876" s="82"/>
      <c r="E876" s="68"/>
      <c r="F876" s="69"/>
      <c r="G876" s="69"/>
      <c r="H876" s="69"/>
      <c r="I876" s="88"/>
    </row>
    <row r="877" spans="1:9" x14ac:dyDescent="0.25">
      <c r="A877" s="68"/>
      <c r="B877" s="68"/>
      <c r="C877" s="68"/>
      <c r="D877" s="82"/>
      <c r="E877" s="68"/>
      <c r="F877" s="69"/>
      <c r="G877" s="69"/>
      <c r="H877" s="69"/>
      <c r="I877" s="88"/>
    </row>
    <row r="878" spans="1:9" x14ac:dyDescent="0.25">
      <c r="A878" s="68"/>
      <c r="B878" s="68"/>
      <c r="C878" s="68"/>
      <c r="D878" s="82"/>
      <c r="E878" s="68"/>
      <c r="F878" s="69"/>
      <c r="G878" s="69"/>
      <c r="H878" s="69"/>
      <c r="I878" s="88"/>
    </row>
    <row r="879" spans="1:9" x14ac:dyDescent="0.25">
      <c r="A879" s="68"/>
      <c r="B879" s="70"/>
      <c r="C879" s="70"/>
      <c r="D879" s="82"/>
      <c r="E879" s="70"/>
      <c r="F879" s="69"/>
      <c r="G879" s="69"/>
      <c r="H879" s="69"/>
      <c r="I879" s="88"/>
    </row>
    <row r="880" spans="1:9" x14ac:dyDescent="0.25">
      <c r="A880" s="68"/>
      <c r="B880" s="68"/>
      <c r="C880" s="68"/>
      <c r="D880" s="82"/>
      <c r="E880" s="70"/>
      <c r="F880" s="69"/>
      <c r="G880" s="69"/>
      <c r="H880" s="69"/>
      <c r="I880" s="88"/>
    </row>
    <row r="881" spans="1:9" x14ac:dyDescent="0.25">
      <c r="A881" s="68"/>
      <c r="B881" s="68"/>
      <c r="C881" s="68"/>
      <c r="D881" s="82"/>
      <c r="E881" s="70"/>
      <c r="F881" s="69"/>
      <c r="G881" s="69"/>
      <c r="H881" s="69"/>
      <c r="I881" s="88"/>
    </row>
    <row r="882" spans="1:9" x14ac:dyDescent="0.25">
      <c r="A882" s="68"/>
      <c r="B882" s="68"/>
      <c r="C882" s="68"/>
      <c r="D882" s="82"/>
      <c r="E882" s="68"/>
      <c r="F882" s="69"/>
      <c r="G882" s="69"/>
      <c r="H882" s="69"/>
      <c r="I882" s="88"/>
    </row>
    <row r="883" spans="1:9" x14ac:dyDescent="0.25">
      <c r="A883" s="68"/>
      <c r="B883" s="68"/>
      <c r="C883" s="68"/>
      <c r="D883" s="82"/>
      <c r="E883" s="68"/>
      <c r="F883" s="69"/>
      <c r="G883" s="69"/>
      <c r="H883" s="69"/>
      <c r="I883" s="88"/>
    </row>
    <row r="884" spans="1:9" x14ac:dyDescent="0.25">
      <c r="A884" s="68"/>
      <c r="B884" s="68"/>
      <c r="C884" s="68"/>
      <c r="D884" s="82"/>
      <c r="E884" s="68"/>
      <c r="F884" s="69"/>
      <c r="G884" s="69"/>
      <c r="H884" s="69"/>
      <c r="I884" s="88"/>
    </row>
    <row r="885" spans="1:9" x14ac:dyDescent="0.25">
      <c r="A885" s="68"/>
      <c r="B885" s="68"/>
      <c r="C885" s="68"/>
      <c r="D885" s="82"/>
      <c r="E885" s="68"/>
      <c r="F885" s="69"/>
      <c r="G885" s="69"/>
      <c r="H885" s="69"/>
      <c r="I885" s="88"/>
    </row>
    <row r="886" spans="1:9" x14ac:dyDescent="0.25">
      <c r="A886" s="68"/>
      <c r="B886" s="68"/>
      <c r="C886" s="68"/>
      <c r="D886" s="82"/>
      <c r="E886" s="68"/>
      <c r="F886" s="69"/>
      <c r="G886" s="69"/>
      <c r="H886" s="69"/>
      <c r="I886" s="88"/>
    </row>
    <row r="887" spans="1:9" x14ac:dyDescent="0.25">
      <c r="A887" s="68"/>
      <c r="B887" s="68"/>
      <c r="C887" s="68"/>
      <c r="D887" s="82"/>
      <c r="E887" s="68"/>
      <c r="F887" s="69"/>
      <c r="G887" s="69"/>
      <c r="H887" s="69"/>
      <c r="I887" s="88"/>
    </row>
    <row r="888" spans="1:9" x14ac:dyDescent="0.25">
      <c r="A888" s="68"/>
      <c r="B888" s="68"/>
      <c r="C888" s="68"/>
      <c r="D888" s="82"/>
      <c r="E888" s="68"/>
      <c r="F888" s="69"/>
      <c r="G888" s="69"/>
      <c r="H888" s="69"/>
      <c r="I888" s="88"/>
    </row>
    <row r="889" spans="1:9" x14ac:dyDescent="0.25">
      <c r="A889" s="68"/>
      <c r="B889" s="68"/>
      <c r="C889" s="68"/>
      <c r="D889" s="82"/>
      <c r="E889" s="68"/>
      <c r="F889" s="69"/>
      <c r="G889" s="69"/>
      <c r="H889" s="69"/>
      <c r="I889" s="88"/>
    </row>
    <row r="890" spans="1:9" x14ac:dyDescent="0.25">
      <c r="A890" s="68"/>
      <c r="B890" s="68"/>
      <c r="C890" s="68"/>
      <c r="D890" s="82"/>
      <c r="E890" s="68"/>
      <c r="F890" s="69"/>
      <c r="G890" s="69"/>
      <c r="H890" s="69"/>
      <c r="I890" s="88"/>
    </row>
    <row r="891" spans="1:9" x14ac:dyDescent="0.25">
      <c r="A891" s="68"/>
      <c r="B891" s="68"/>
      <c r="C891" s="68"/>
      <c r="D891" s="82"/>
      <c r="E891" s="70"/>
      <c r="F891" s="69"/>
      <c r="G891" s="69"/>
      <c r="H891" s="69"/>
      <c r="I891" s="88"/>
    </row>
    <row r="892" spans="1:9" x14ac:dyDescent="0.25">
      <c r="A892" s="68"/>
      <c r="B892" s="68"/>
      <c r="C892" s="68"/>
      <c r="D892" s="82"/>
      <c r="E892" s="68"/>
      <c r="F892" s="69"/>
      <c r="G892" s="69"/>
      <c r="H892" s="69"/>
      <c r="I892" s="88"/>
    </row>
    <row r="893" spans="1:9" x14ac:dyDescent="0.25">
      <c r="A893" s="68"/>
      <c r="B893" s="68"/>
      <c r="C893" s="68"/>
      <c r="D893" s="82"/>
      <c r="E893" s="68"/>
      <c r="F893" s="69"/>
      <c r="G893" s="69"/>
      <c r="H893" s="69"/>
      <c r="I893" s="88"/>
    </row>
    <row r="894" spans="1:9" x14ac:dyDescent="0.25">
      <c r="A894" s="68"/>
      <c r="B894" s="68"/>
      <c r="C894" s="68"/>
      <c r="D894" s="82"/>
      <c r="E894" s="68"/>
      <c r="F894" s="69"/>
      <c r="G894" s="69"/>
      <c r="H894" s="69"/>
      <c r="I894" s="88"/>
    </row>
    <row r="895" spans="1:9" x14ac:dyDescent="0.25">
      <c r="A895" s="68"/>
      <c r="B895" s="70"/>
      <c r="C895" s="70"/>
      <c r="D895" s="82"/>
      <c r="E895" s="70"/>
      <c r="F895" s="69"/>
      <c r="G895" s="69"/>
      <c r="H895" s="69"/>
      <c r="I895" s="88"/>
    </row>
    <row r="896" spans="1:9" x14ac:dyDescent="0.25">
      <c r="A896" s="68"/>
      <c r="B896" s="68"/>
      <c r="C896" s="68"/>
      <c r="D896" s="82"/>
      <c r="E896" s="70"/>
      <c r="F896" s="69"/>
      <c r="G896" s="69"/>
      <c r="H896" s="69"/>
      <c r="I896" s="88"/>
    </row>
    <row r="897" spans="1:9" x14ac:dyDescent="0.25">
      <c r="A897" s="68"/>
      <c r="B897" s="68"/>
      <c r="C897" s="68"/>
      <c r="D897" s="82"/>
      <c r="E897" s="70"/>
      <c r="F897" s="69"/>
      <c r="G897" s="69"/>
      <c r="H897" s="69"/>
      <c r="I897" s="88"/>
    </row>
    <row r="898" spans="1:9" x14ac:dyDescent="0.25">
      <c r="A898" s="68"/>
      <c r="B898" s="68"/>
      <c r="C898" s="68"/>
      <c r="D898" s="82"/>
      <c r="E898" s="68"/>
      <c r="F898" s="69"/>
      <c r="G898" s="69"/>
      <c r="H898" s="69"/>
      <c r="I898" s="88"/>
    </row>
    <row r="899" spans="1:9" x14ac:dyDescent="0.25">
      <c r="A899" s="68"/>
      <c r="B899" s="68"/>
      <c r="C899" s="68"/>
      <c r="D899" s="82"/>
      <c r="E899" s="68"/>
      <c r="F899" s="69"/>
      <c r="G899" s="69"/>
      <c r="H899" s="69"/>
      <c r="I899" s="88"/>
    </row>
    <row r="900" spans="1:9" x14ac:dyDescent="0.25">
      <c r="A900" s="68"/>
      <c r="B900" s="68"/>
      <c r="C900" s="68"/>
      <c r="D900" s="82"/>
      <c r="E900" s="68"/>
      <c r="F900" s="69"/>
      <c r="G900" s="69"/>
      <c r="H900" s="69"/>
      <c r="I900" s="88"/>
    </row>
    <row r="901" spans="1:9" x14ac:dyDescent="0.25">
      <c r="A901" s="68"/>
      <c r="B901" s="68"/>
      <c r="C901" s="68"/>
      <c r="D901" s="82"/>
      <c r="E901" s="70"/>
      <c r="F901" s="69"/>
      <c r="G901" s="69"/>
      <c r="H901" s="69"/>
      <c r="I901" s="88"/>
    </row>
    <row r="902" spans="1:9" x14ac:dyDescent="0.25">
      <c r="A902" s="68"/>
      <c r="B902" s="68"/>
      <c r="C902" s="68"/>
      <c r="D902" s="82"/>
      <c r="E902" s="70"/>
      <c r="F902" s="69"/>
      <c r="G902" s="69"/>
      <c r="H902" s="69"/>
      <c r="I902" s="88"/>
    </row>
    <row r="903" spans="1:9" x14ac:dyDescent="0.25">
      <c r="A903" s="68"/>
      <c r="B903" s="68"/>
      <c r="C903" s="68"/>
      <c r="D903" s="82"/>
      <c r="E903" s="68"/>
      <c r="F903" s="69"/>
      <c r="G903" s="69"/>
      <c r="H903" s="69"/>
      <c r="I903" s="88"/>
    </row>
    <row r="904" spans="1:9" x14ac:dyDescent="0.25">
      <c r="A904" s="68"/>
      <c r="B904" s="68"/>
      <c r="C904" s="68"/>
      <c r="D904" s="82"/>
      <c r="E904" s="68"/>
      <c r="F904" s="69"/>
      <c r="G904" s="69"/>
      <c r="H904" s="69"/>
      <c r="I904" s="88"/>
    </row>
    <row r="905" spans="1:9" x14ac:dyDescent="0.25">
      <c r="A905" s="68"/>
      <c r="B905" s="68"/>
      <c r="C905" s="68"/>
      <c r="D905" s="82"/>
      <c r="E905" s="68"/>
      <c r="F905" s="69"/>
      <c r="G905" s="69"/>
      <c r="H905" s="69"/>
      <c r="I905" s="88"/>
    </row>
    <row r="906" spans="1:9" x14ac:dyDescent="0.25">
      <c r="A906" s="68"/>
      <c r="B906" s="68"/>
      <c r="C906" s="68"/>
      <c r="D906" s="82"/>
      <c r="E906" s="70"/>
      <c r="F906" s="69"/>
      <c r="G906" s="69"/>
      <c r="H906" s="69"/>
      <c r="I906" s="88"/>
    </row>
    <row r="907" spans="1:9" x14ac:dyDescent="0.25">
      <c r="A907" s="68"/>
      <c r="B907" s="68"/>
      <c r="C907" s="68"/>
      <c r="D907" s="82"/>
      <c r="E907" s="68"/>
      <c r="F907" s="69"/>
      <c r="G907" s="69"/>
      <c r="H907" s="69"/>
      <c r="I907" s="88"/>
    </row>
    <row r="908" spans="1:9" x14ac:dyDescent="0.25">
      <c r="A908" s="68"/>
      <c r="B908" s="68"/>
      <c r="C908" s="68"/>
      <c r="D908" s="82"/>
      <c r="E908" s="68"/>
      <c r="F908" s="69"/>
      <c r="G908" s="69"/>
      <c r="H908" s="69"/>
      <c r="I908" s="88"/>
    </row>
    <row r="909" spans="1:9" x14ac:dyDescent="0.25">
      <c r="A909" s="68"/>
      <c r="B909" s="68"/>
      <c r="C909" s="68"/>
      <c r="D909" s="82"/>
      <c r="E909" s="68"/>
      <c r="F909" s="69"/>
      <c r="G909" s="69"/>
      <c r="H909" s="69"/>
      <c r="I909" s="88"/>
    </row>
    <row r="910" spans="1:9" x14ac:dyDescent="0.25">
      <c r="A910" s="68"/>
      <c r="B910" s="70"/>
      <c r="C910" s="70"/>
      <c r="D910" s="82"/>
      <c r="E910" s="70"/>
      <c r="F910" s="69"/>
      <c r="G910" s="69"/>
      <c r="H910" s="69"/>
      <c r="I910" s="88"/>
    </row>
    <row r="911" spans="1:9" x14ac:dyDescent="0.25">
      <c r="A911" s="68"/>
      <c r="B911" s="68"/>
      <c r="C911" s="68"/>
      <c r="D911" s="82"/>
      <c r="E911" s="70"/>
      <c r="F911" s="69"/>
      <c r="G911" s="69"/>
      <c r="H911" s="69"/>
      <c r="I911" s="88"/>
    </row>
    <row r="912" spans="1:9" x14ac:dyDescent="0.25">
      <c r="A912" s="68"/>
      <c r="B912" s="68"/>
      <c r="C912" s="68"/>
      <c r="D912" s="82"/>
      <c r="E912" s="70"/>
      <c r="F912" s="69"/>
      <c r="G912" s="69"/>
      <c r="H912" s="69"/>
      <c r="I912" s="88"/>
    </row>
    <row r="913" spans="1:9" x14ac:dyDescent="0.25">
      <c r="A913" s="68"/>
      <c r="B913" s="68"/>
      <c r="C913" s="68"/>
      <c r="D913" s="82"/>
      <c r="E913" s="68"/>
      <c r="F913" s="69"/>
      <c r="G913" s="69"/>
      <c r="H913" s="69"/>
      <c r="I913" s="88"/>
    </row>
    <row r="914" spans="1:9" x14ac:dyDescent="0.25">
      <c r="A914" s="68"/>
      <c r="B914" s="68"/>
      <c r="C914" s="68"/>
      <c r="D914" s="82"/>
      <c r="E914" s="68"/>
      <c r="F914" s="69"/>
      <c r="G914" s="69"/>
      <c r="H914" s="69"/>
      <c r="I914" s="88"/>
    </row>
    <row r="915" spans="1:9" x14ac:dyDescent="0.25">
      <c r="A915" s="68"/>
      <c r="B915" s="68"/>
      <c r="C915" s="68"/>
      <c r="D915" s="82"/>
      <c r="E915" s="68"/>
      <c r="F915" s="69"/>
      <c r="G915" s="69"/>
      <c r="H915" s="69"/>
      <c r="I915" s="88"/>
    </row>
    <row r="916" spans="1:9" x14ac:dyDescent="0.25">
      <c r="A916" s="68"/>
      <c r="B916" s="68"/>
      <c r="C916" s="68"/>
      <c r="D916" s="82"/>
      <c r="E916" s="70"/>
      <c r="F916" s="69"/>
      <c r="G916" s="69"/>
      <c r="H916" s="69"/>
      <c r="I916" s="88"/>
    </row>
    <row r="917" spans="1:9" x14ac:dyDescent="0.25">
      <c r="A917" s="68"/>
      <c r="B917" s="68"/>
      <c r="C917" s="68"/>
      <c r="D917" s="82"/>
      <c r="E917" s="68"/>
      <c r="F917" s="69"/>
      <c r="G917" s="69"/>
      <c r="H917" s="69"/>
      <c r="I917" s="88"/>
    </row>
    <row r="918" spans="1:9" x14ac:dyDescent="0.25">
      <c r="A918" s="68"/>
      <c r="B918" s="68"/>
      <c r="C918" s="68"/>
      <c r="D918" s="82"/>
      <c r="E918" s="68"/>
      <c r="F918" s="69"/>
      <c r="G918" s="69"/>
      <c r="H918" s="69"/>
      <c r="I918" s="88"/>
    </row>
    <row r="919" spans="1:9" x14ac:dyDescent="0.25">
      <c r="A919" s="68"/>
      <c r="B919" s="68"/>
      <c r="C919" s="68"/>
      <c r="D919" s="82"/>
      <c r="E919" s="68"/>
      <c r="F919" s="69"/>
      <c r="G919" s="69"/>
      <c r="H919" s="69"/>
      <c r="I919" s="88"/>
    </row>
    <row r="920" spans="1:9" x14ac:dyDescent="0.25">
      <c r="A920" s="68"/>
      <c r="B920" s="68"/>
      <c r="C920" s="68"/>
      <c r="D920" s="82"/>
      <c r="E920" s="68"/>
      <c r="F920" s="69"/>
      <c r="G920" s="69"/>
      <c r="H920" s="69"/>
      <c r="I920" s="88"/>
    </row>
    <row r="921" spans="1:9" x14ac:dyDescent="0.25">
      <c r="A921" s="68"/>
      <c r="B921" s="68"/>
      <c r="C921" s="68"/>
      <c r="D921" s="82"/>
      <c r="E921" s="68"/>
      <c r="F921" s="69"/>
      <c r="G921" s="69"/>
      <c r="H921" s="69"/>
      <c r="I921" s="88"/>
    </row>
    <row r="922" spans="1:9" x14ac:dyDescent="0.25">
      <c r="A922" s="68"/>
      <c r="B922" s="70"/>
      <c r="C922" s="70"/>
      <c r="D922" s="82"/>
      <c r="E922" s="70"/>
      <c r="F922" s="69"/>
      <c r="G922" s="69"/>
      <c r="H922" s="69"/>
      <c r="I922" s="88"/>
    </row>
    <row r="923" spans="1:9" x14ac:dyDescent="0.25">
      <c r="A923" s="68"/>
      <c r="B923" s="70"/>
      <c r="C923" s="70"/>
      <c r="D923" s="82"/>
      <c r="E923" s="70"/>
      <c r="F923" s="69"/>
      <c r="G923" s="69"/>
      <c r="H923" s="69"/>
      <c r="I923" s="88"/>
    </row>
    <row r="924" spans="1:9" x14ac:dyDescent="0.25">
      <c r="A924" s="68"/>
      <c r="B924" s="68"/>
      <c r="C924" s="68"/>
      <c r="D924" s="82"/>
      <c r="E924" s="70"/>
      <c r="F924" s="69"/>
      <c r="G924" s="69"/>
      <c r="H924" s="69"/>
      <c r="I924" s="88"/>
    </row>
    <row r="925" spans="1:9" x14ac:dyDescent="0.25">
      <c r="A925" s="68"/>
      <c r="B925" s="68"/>
      <c r="C925" s="68"/>
      <c r="D925" s="82"/>
      <c r="E925" s="70"/>
      <c r="F925" s="69"/>
      <c r="G925" s="69"/>
      <c r="H925" s="69"/>
      <c r="I925" s="88"/>
    </row>
    <row r="926" spans="1:9" x14ac:dyDescent="0.25">
      <c r="A926" s="68"/>
      <c r="B926" s="68"/>
      <c r="C926" s="68"/>
      <c r="D926" s="82"/>
      <c r="E926" s="68"/>
      <c r="F926" s="69"/>
      <c r="G926" s="69"/>
      <c r="H926" s="69"/>
      <c r="I926" s="88"/>
    </row>
    <row r="927" spans="1:9" x14ac:dyDescent="0.25">
      <c r="A927" s="68"/>
      <c r="B927" s="68"/>
      <c r="C927" s="68"/>
      <c r="D927" s="82"/>
      <c r="E927" s="68"/>
      <c r="F927" s="69"/>
      <c r="G927" s="69"/>
      <c r="H927" s="69"/>
      <c r="I927" s="88"/>
    </row>
    <row r="928" spans="1:9" x14ac:dyDescent="0.25">
      <c r="A928" s="68"/>
      <c r="B928" s="68"/>
      <c r="C928" s="68"/>
      <c r="D928" s="82"/>
      <c r="E928" s="68"/>
      <c r="F928" s="69"/>
      <c r="G928" s="69"/>
      <c r="H928" s="69"/>
      <c r="I928" s="88"/>
    </row>
    <row r="929" spans="1:9" x14ac:dyDescent="0.25">
      <c r="A929" s="68"/>
      <c r="B929" s="68"/>
      <c r="C929" s="68"/>
      <c r="D929" s="82"/>
      <c r="E929" s="70"/>
      <c r="F929" s="69"/>
      <c r="G929" s="69"/>
      <c r="H929" s="69"/>
      <c r="I929" s="88"/>
    </row>
    <row r="930" spans="1:9" x14ac:dyDescent="0.25">
      <c r="A930" s="68"/>
      <c r="B930" s="68"/>
      <c r="C930" s="68"/>
      <c r="D930" s="82"/>
      <c r="E930" s="70"/>
      <c r="F930" s="69"/>
      <c r="G930" s="69"/>
      <c r="H930" s="69"/>
      <c r="I930" s="88"/>
    </row>
    <row r="931" spans="1:9" x14ac:dyDescent="0.25">
      <c r="A931" s="68"/>
      <c r="B931" s="68"/>
      <c r="C931" s="68"/>
      <c r="D931" s="82"/>
      <c r="E931" s="68"/>
      <c r="F931" s="69"/>
      <c r="G931" s="69"/>
      <c r="H931" s="69"/>
      <c r="I931" s="88"/>
    </row>
    <row r="932" spans="1:9" x14ac:dyDescent="0.25">
      <c r="A932" s="68"/>
      <c r="B932" s="68"/>
      <c r="C932" s="68"/>
      <c r="D932" s="82"/>
      <c r="E932" s="68"/>
      <c r="F932" s="69"/>
      <c r="G932" s="69"/>
      <c r="H932" s="69"/>
      <c r="I932" s="88"/>
    </row>
    <row r="933" spans="1:9" x14ac:dyDescent="0.25">
      <c r="A933" s="68"/>
      <c r="B933" s="68"/>
      <c r="C933" s="68"/>
      <c r="D933" s="82"/>
      <c r="E933" s="68"/>
      <c r="F933" s="69"/>
      <c r="G933" s="69"/>
      <c r="H933" s="69"/>
      <c r="I933" s="88"/>
    </row>
    <row r="934" spans="1:9" x14ac:dyDescent="0.25">
      <c r="A934" s="68"/>
      <c r="B934" s="70"/>
      <c r="C934" s="70"/>
      <c r="D934" s="82"/>
      <c r="E934" s="70"/>
      <c r="F934" s="69"/>
      <c r="G934" s="69"/>
      <c r="H934" s="69"/>
      <c r="I934" s="88"/>
    </row>
    <row r="935" spans="1:9" x14ac:dyDescent="0.25">
      <c r="A935" s="68"/>
      <c r="B935" s="70"/>
      <c r="C935" s="70"/>
      <c r="D935" s="82"/>
      <c r="E935" s="70"/>
      <c r="F935" s="69"/>
      <c r="G935" s="69"/>
      <c r="H935" s="69"/>
      <c r="I935" s="88"/>
    </row>
    <row r="936" spans="1:9" x14ac:dyDescent="0.25">
      <c r="A936" s="68"/>
      <c r="B936" s="70"/>
      <c r="C936" s="70"/>
      <c r="D936" s="82"/>
      <c r="E936" s="70"/>
      <c r="F936" s="69"/>
      <c r="G936" s="69"/>
      <c r="H936" s="69"/>
      <c r="I936" s="88"/>
    </row>
    <row r="937" spans="1:9" x14ac:dyDescent="0.25">
      <c r="A937" s="68"/>
      <c r="B937" s="68"/>
      <c r="C937" s="68"/>
      <c r="D937" s="82"/>
      <c r="E937" s="70"/>
      <c r="F937" s="69"/>
      <c r="G937" s="69"/>
      <c r="H937" s="69"/>
      <c r="I937" s="88"/>
    </row>
    <row r="938" spans="1:9" x14ac:dyDescent="0.25">
      <c r="A938" s="68"/>
      <c r="B938" s="68"/>
      <c r="C938" s="68"/>
      <c r="D938" s="82"/>
      <c r="E938" s="70"/>
      <c r="F938" s="69"/>
      <c r="G938" s="69"/>
      <c r="H938" s="69"/>
      <c r="I938" s="88"/>
    </row>
    <row r="939" spans="1:9" x14ac:dyDescent="0.25">
      <c r="A939" s="68"/>
      <c r="B939" s="68"/>
      <c r="C939" s="68"/>
      <c r="D939" s="82"/>
      <c r="E939" s="68"/>
      <c r="F939" s="69"/>
      <c r="G939" s="69"/>
      <c r="H939" s="69"/>
      <c r="I939" s="88"/>
    </row>
    <row r="940" spans="1:9" x14ac:dyDescent="0.25">
      <c r="A940" s="68"/>
      <c r="B940" s="68"/>
      <c r="C940" s="68"/>
      <c r="D940" s="82"/>
      <c r="E940" s="68"/>
      <c r="F940" s="69"/>
      <c r="G940" s="69"/>
      <c r="H940" s="69"/>
      <c r="I940" s="88"/>
    </row>
    <row r="941" spans="1:9" x14ac:dyDescent="0.25">
      <c r="A941" s="68"/>
      <c r="B941" s="68"/>
      <c r="C941" s="68"/>
      <c r="D941" s="82"/>
      <c r="E941" s="68"/>
      <c r="F941" s="69"/>
      <c r="G941" s="69"/>
      <c r="H941" s="69"/>
      <c r="I941" s="88"/>
    </row>
    <row r="942" spans="1:9" x14ac:dyDescent="0.25">
      <c r="A942" s="68"/>
      <c r="B942" s="70"/>
      <c r="C942" s="70"/>
      <c r="D942" s="82"/>
      <c r="E942" s="70"/>
      <c r="F942" s="69"/>
      <c r="G942" s="69"/>
      <c r="H942" s="69"/>
      <c r="I942" s="88"/>
    </row>
    <row r="943" spans="1:9" x14ac:dyDescent="0.25">
      <c r="A943" s="68"/>
      <c r="B943" s="68"/>
      <c r="C943" s="68"/>
      <c r="D943" s="82"/>
      <c r="E943" s="70"/>
      <c r="F943" s="69"/>
      <c r="G943" s="69"/>
      <c r="H943" s="69"/>
      <c r="I943" s="88"/>
    </row>
    <row r="944" spans="1:9" x14ac:dyDescent="0.25">
      <c r="A944" s="68"/>
      <c r="B944" s="68"/>
      <c r="C944" s="68"/>
      <c r="D944" s="82"/>
      <c r="E944" s="70"/>
      <c r="F944" s="69"/>
      <c r="G944" s="69"/>
      <c r="H944" s="69"/>
      <c r="I944" s="88"/>
    </row>
    <row r="945" spans="1:9" x14ac:dyDescent="0.25">
      <c r="A945" s="68"/>
      <c r="B945" s="68"/>
      <c r="C945" s="68"/>
      <c r="D945" s="82"/>
      <c r="E945" s="68"/>
      <c r="F945" s="69"/>
      <c r="G945" s="69"/>
      <c r="H945" s="69"/>
      <c r="I945" s="88"/>
    </row>
    <row r="946" spans="1:9" x14ac:dyDescent="0.25">
      <c r="A946" s="68"/>
      <c r="B946" s="68"/>
      <c r="C946" s="68"/>
      <c r="D946" s="82"/>
      <c r="E946" s="68"/>
      <c r="F946" s="69"/>
      <c r="G946" s="69"/>
      <c r="H946" s="69"/>
      <c r="I946" s="88"/>
    </row>
    <row r="947" spans="1:9" x14ac:dyDescent="0.25">
      <c r="A947" s="68"/>
      <c r="B947" s="68"/>
      <c r="C947" s="68"/>
      <c r="D947" s="82"/>
      <c r="E947" s="68"/>
      <c r="F947" s="69"/>
      <c r="G947" s="69"/>
      <c r="H947" s="69"/>
      <c r="I947" s="88"/>
    </row>
    <row r="948" spans="1:9" x14ac:dyDescent="0.25">
      <c r="A948" s="68"/>
      <c r="B948" s="68"/>
      <c r="C948" s="68"/>
      <c r="D948" s="82"/>
      <c r="E948" s="70"/>
      <c r="F948" s="69"/>
      <c r="G948" s="69"/>
      <c r="H948" s="69"/>
      <c r="I948" s="88"/>
    </row>
    <row r="949" spans="1:9" x14ac:dyDescent="0.25">
      <c r="A949" s="68"/>
      <c r="B949" s="68"/>
      <c r="C949" s="68"/>
      <c r="D949" s="82"/>
      <c r="E949" s="70"/>
      <c r="F949" s="69"/>
      <c r="G949" s="69"/>
      <c r="H949" s="69"/>
      <c r="I949" s="88"/>
    </row>
    <row r="950" spans="1:9" x14ac:dyDescent="0.25">
      <c r="A950" s="68"/>
      <c r="B950" s="68"/>
      <c r="C950" s="68"/>
      <c r="D950" s="82"/>
      <c r="E950" s="68"/>
      <c r="F950" s="69"/>
      <c r="G950" s="69"/>
      <c r="H950" s="69"/>
      <c r="I950" s="88"/>
    </row>
    <row r="951" spans="1:9" x14ac:dyDescent="0.25">
      <c r="A951" s="68"/>
      <c r="B951" s="68"/>
      <c r="C951" s="68"/>
      <c r="D951" s="82"/>
      <c r="E951" s="68"/>
      <c r="F951" s="69"/>
      <c r="G951" s="69"/>
      <c r="H951" s="69"/>
      <c r="I951" s="88"/>
    </row>
    <row r="952" spans="1:9" x14ac:dyDescent="0.25">
      <c r="A952" s="68"/>
      <c r="B952" s="68"/>
      <c r="C952" s="68"/>
      <c r="D952" s="82"/>
      <c r="E952" s="68"/>
      <c r="F952" s="69"/>
      <c r="G952" s="69"/>
      <c r="H952" s="69"/>
      <c r="I952" s="88"/>
    </row>
    <row r="953" spans="1:9" x14ac:dyDescent="0.25">
      <c r="A953" s="68"/>
      <c r="B953" s="70"/>
      <c r="C953" s="70"/>
      <c r="D953" s="82"/>
      <c r="E953" s="70"/>
      <c r="F953" s="69"/>
      <c r="G953" s="69"/>
      <c r="H953" s="69"/>
      <c r="I953" s="88"/>
    </row>
    <row r="954" spans="1:9" x14ac:dyDescent="0.25">
      <c r="A954" s="68"/>
      <c r="B954" s="70"/>
      <c r="C954" s="70"/>
      <c r="D954" s="82"/>
      <c r="E954" s="70"/>
      <c r="F954" s="69"/>
      <c r="G954" s="69"/>
      <c r="H954" s="69"/>
      <c r="I954" s="88"/>
    </row>
    <row r="955" spans="1:9" x14ac:dyDescent="0.25">
      <c r="A955" s="68"/>
      <c r="B955" s="70"/>
      <c r="C955" s="70"/>
      <c r="D955" s="82"/>
      <c r="E955" s="70"/>
      <c r="F955" s="69"/>
      <c r="G955" s="69"/>
      <c r="H955" s="69"/>
      <c r="I955" s="88"/>
    </row>
    <row r="956" spans="1:9" x14ac:dyDescent="0.25">
      <c r="A956" s="68"/>
      <c r="B956" s="68"/>
      <c r="C956" s="68"/>
      <c r="D956" s="82"/>
      <c r="E956" s="70"/>
      <c r="F956" s="69"/>
      <c r="G956" s="69"/>
      <c r="H956" s="69"/>
      <c r="I956" s="88"/>
    </row>
    <row r="957" spans="1:9" x14ac:dyDescent="0.25">
      <c r="A957" s="68"/>
      <c r="B957" s="68"/>
      <c r="C957" s="68"/>
      <c r="D957" s="82"/>
      <c r="E957" s="70"/>
      <c r="F957" s="69"/>
      <c r="G957" s="69"/>
      <c r="H957" s="69"/>
      <c r="I957" s="88"/>
    </row>
    <row r="958" spans="1:9" x14ac:dyDescent="0.25">
      <c r="A958" s="68"/>
      <c r="B958" s="68"/>
      <c r="C958" s="68"/>
      <c r="D958" s="82"/>
      <c r="E958" s="68"/>
      <c r="F958" s="69"/>
      <c r="G958" s="69"/>
      <c r="H958" s="69"/>
      <c r="I958" s="88"/>
    </row>
    <row r="959" spans="1:9" x14ac:dyDescent="0.25">
      <c r="A959" s="68"/>
      <c r="B959" s="68"/>
      <c r="C959" s="68"/>
      <c r="D959" s="82"/>
      <c r="E959" s="68"/>
      <c r="F959" s="69"/>
      <c r="G959" s="69"/>
      <c r="H959" s="69"/>
      <c r="I959" s="88"/>
    </row>
    <row r="960" spans="1:9" x14ac:dyDescent="0.25">
      <c r="A960" s="68"/>
      <c r="B960" s="68"/>
      <c r="C960" s="68"/>
      <c r="D960" s="82"/>
      <c r="E960" s="68"/>
      <c r="F960" s="69"/>
      <c r="G960" s="69"/>
      <c r="H960" s="69"/>
      <c r="I960" s="88"/>
    </row>
    <row r="961" spans="1:9" x14ac:dyDescent="0.25">
      <c r="A961" s="68"/>
      <c r="B961" s="70"/>
      <c r="C961" s="70"/>
      <c r="D961" s="82"/>
      <c r="E961" s="70"/>
      <c r="F961" s="69"/>
      <c r="G961" s="69"/>
      <c r="H961" s="69"/>
      <c r="I961" s="88"/>
    </row>
    <row r="962" spans="1:9" x14ac:dyDescent="0.25">
      <c r="A962" s="68"/>
      <c r="B962" s="68"/>
      <c r="C962" s="68"/>
      <c r="D962" s="82"/>
      <c r="E962" s="70"/>
      <c r="F962" s="69"/>
      <c r="G962" s="69"/>
      <c r="H962" s="69"/>
      <c r="I962" s="88"/>
    </row>
    <row r="963" spans="1:9" x14ac:dyDescent="0.25">
      <c r="A963" s="68"/>
      <c r="B963" s="68"/>
      <c r="C963" s="68"/>
      <c r="D963" s="82"/>
      <c r="E963" s="70"/>
      <c r="F963" s="69"/>
      <c r="G963" s="69"/>
      <c r="H963" s="69"/>
      <c r="I963" s="88"/>
    </row>
    <row r="964" spans="1:9" x14ac:dyDescent="0.25">
      <c r="A964" s="68"/>
      <c r="B964" s="68"/>
      <c r="C964" s="68"/>
      <c r="D964" s="82"/>
      <c r="E964" s="68"/>
      <c r="F964" s="69"/>
      <c r="G964" s="69"/>
      <c r="H964" s="69"/>
      <c r="I964" s="88"/>
    </row>
    <row r="965" spans="1:9" x14ac:dyDescent="0.25">
      <c r="A965" s="68"/>
      <c r="B965" s="68"/>
      <c r="C965" s="68"/>
      <c r="D965" s="82"/>
      <c r="E965" s="68"/>
      <c r="F965" s="69"/>
      <c r="G965" s="69"/>
      <c r="H965" s="69"/>
      <c r="I965" s="88"/>
    </row>
    <row r="966" spans="1:9" x14ac:dyDescent="0.25">
      <c r="A966" s="68"/>
      <c r="B966" s="68"/>
      <c r="C966" s="68"/>
      <c r="D966" s="82"/>
      <c r="E966" s="68"/>
      <c r="F966" s="69"/>
      <c r="G966" s="69"/>
      <c r="H966" s="69"/>
      <c r="I966" s="88"/>
    </row>
    <row r="967" spans="1:9" x14ac:dyDescent="0.25">
      <c r="A967" s="68"/>
      <c r="B967" s="68"/>
      <c r="C967" s="68"/>
      <c r="D967" s="82"/>
      <c r="E967" s="70"/>
      <c r="F967" s="69"/>
      <c r="G967" s="69"/>
      <c r="H967" s="69"/>
      <c r="I967" s="88"/>
    </row>
    <row r="968" spans="1:9" x14ac:dyDescent="0.25">
      <c r="A968" s="68"/>
      <c r="B968" s="68"/>
      <c r="C968" s="68"/>
      <c r="D968" s="82"/>
      <c r="E968" s="68"/>
      <c r="F968" s="69"/>
      <c r="G968" s="69"/>
      <c r="H968" s="69"/>
      <c r="I968" s="88"/>
    </row>
    <row r="969" spans="1:9" x14ac:dyDescent="0.25">
      <c r="A969" s="68"/>
      <c r="B969" s="68"/>
      <c r="C969" s="68"/>
      <c r="D969" s="82"/>
      <c r="E969" s="68"/>
      <c r="F969" s="69"/>
      <c r="G969" s="69"/>
      <c r="H969" s="69"/>
      <c r="I969" s="88"/>
    </row>
    <row r="970" spans="1:9" x14ac:dyDescent="0.25">
      <c r="A970" s="68"/>
      <c r="B970" s="68"/>
      <c r="C970" s="68"/>
      <c r="D970" s="82"/>
      <c r="E970" s="68"/>
      <c r="F970" s="69"/>
      <c r="G970" s="69"/>
      <c r="H970" s="69"/>
      <c r="I970" s="88"/>
    </row>
    <row r="971" spans="1:9" x14ac:dyDescent="0.25">
      <c r="A971" s="68"/>
      <c r="B971" s="70"/>
      <c r="C971" s="70"/>
      <c r="D971" s="82"/>
      <c r="E971" s="70"/>
      <c r="F971" s="69"/>
      <c r="G971" s="69"/>
      <c r="H971" s="69"/>
      <c r="I971" s="88"/>
    </row>
    <row r="972" spans="1:9" x14ac:dyDescent="0.25">
      <c r="A972" s="68"/>
      <c r="B972" s="70"/>
      <c r="C972" s="70"/>
      <c r="D972" s="82"/>
      <c r="E972" s="70"/>
      <c r="F972" s="69"/>
      <c r="G972" s="69"/>
      <c r="H972" s="69"/>
      <c r="I972" s="88"/>
    </row>
    <row r="973" spans="1:9" x14ac:dyDescent="0.25">
      <c r="A973" s="68"/>
      <c r="B973" s="68"/>
      <c r="C973" s="68"/>
      <c r="D973" s="82"/>
      <c r="E973" s="70"/>
      <c r="F973" s="69"/>
      <c r="G973" s="69"/>
      <c r="H973" s="69"/>
      <c r="I973" s="88"/>
    </row>
    <row r="974" spans="1:9" x14ac:dyDescent="0.25">
      <c r="A974" s="68"/>
      <c r="B974" s="68"/>
      <c r="C974" s="68"/>
      <c r="D974" s="82"/>
      <c r="E974" s="70"/>
      <c r="F974" s="69"/>
      <c r="G974" s="69"/>
      <c r="H974" s="69"/>
      <c r="I974" s="88"/>
    </row>
    <row r="975" spans="1:9" x14ac:dyDescent="0.25">
      <c r="A975" s="68"/>
      <c r="B975" s="68"/>
      <c r="C975" s="68"/>
      <c r="D975" s="82"/>
      <c r="E975" s="68"/>
      <c r="F975" s="69"/>
      <c r="G975" s="69"/>
      <c r="H975" s="69"/>
      <c r="I975" s="88"/>
    </row>
    <row r="976" spans="1:9" x14ac:dyDescent="0.25">
      <c r="A976" s="68"/>
      <c r="B976" s="68"/>
      <c r="C976" s="68"/>
      <c r="D976" s="82"/>
      <c r="E976" s="68"/>
      <c r="F976" s="69"/>
      <c r="G976" s="69"/>
      <c r="H976" s="69"/>
      <c r="I976" s="88"/>
    </row>
    <row r="977" spans="1:9" x14ac:dyDescent="0.25">
      <c r="A977" s="68"/>
      <c r="B977" s="68"/>
      <c r="C977" s="68"/>
      <c r="D977" s="82"/>
      <c r="E977" s="68"/>
      <c r="F977" s="69"/>
      <c r="G977" s="69"/>
      <c r="H977" s="69"/>
      <c r="I977" s="88"/>
    </row>
    <row r="978" spans="1:9" x14ac:dyDescent="0.25">
      <c r="A978" s="68"/>
      <c r="B978" s="70"/>
      <c r="C978" s="70"/>
      <c r="D978" s="82"/>
      <c r="E978" s="70"/>
      <c r="F978" s="69"/>
      <c r="G978" s="69"/>
      <c r="H978" s="69"/>
      <c r="I978" s="88"/>
    </row>
    <row r="979" spans="1:9" x14ac:dyDescent="0.25">
      <c r="A979" s="68"/>
      <c r="B979" s="70"/>
      <c r="C979" s="70"/>
      <c r="D979" s="82"/>
      <c r="E979" s="70"/>
      <c r="F979" s="69"/>
      <c r="G979" s="69"/>
      <c r="H979" s="69"/>
      <c r="I979" s="88"/>
    </row>
    <row r="980" spans="1:9" x14ac:dyDescent="0.25">
      <c r="A980" s="68"/>
      <c r="B980" s="70"/>
      <c r="C980" s="70"/>
      <c r="D980" s="82"/>
      <c r="E980" s="70"/>
      <c r="F980" s="69"/>
      <c r="G980" s="69"/>
      <c r="H980" s="69"/>
      <c r="I980" s="88"/>
    </row>
    <row r="981" spans="1:9" x14ac:dyDescent="0.25">
      <c r="A981" s="68"/>
      <c r="B981" s="68"/>
      <c r="C981" s="68"/>
      <c r="D981" s="82"/>
      <c r="E981" s="70"/>
      <c r="F981" s="69"/>
      <c r="G981" s="69"/>
      <c r="H981" s="69"/>
      <c r="I981" s="88"/>
    </row>
    <row r="982" spans="1:9" x14ac:dyDescent="0.25">
      <c r="A982" s="68"/>
      <c r="B982" s="68"/>
      <c r="C982" s="68"/>
      <c r="D982" s="82"/>
      <c r="E982" s="70"/>
      <c r="F982" s="69"/>
      <c r="G982" s="69"/>
      <c r="H982" s="69"/>
      <c r="I982" s="88"/>
    </row>
    <row r="983" spans="1:9" x14ac:dyDescent="0.25">
      <c r="A983" s="68"/>
      <c r="B983" s="68"/>
      <c r="C983" s="68"/>
      <c r="D983" s="82"/>
      <c r="E983" s="68"/>
      <c r="F983" s="69"/>
      <c r="G983" s="69"/>
      <c r="H983" s="69"/>
      <c r="I983" s="88"/>
    </row>
    <row r="984" spans="1:9" x14ac:dyDescent="0.25">
      <c r="A984" s="68"/>
      <c r="B984" s="68"/>
      <c r="C984" s="68"/>
      <c r="D984" s="82"/>
      <c r="E984" s="68"/>
      <c r="F984" s="69"/>
      <c r="G984" s="69"/>
      <c r="H984" s="69"/>
      <c r="I984" s="88"/>
    </row>
    <row r="985" spans="1:9" x14ac:dyDescent="0.25">
      <c r="A985" s="68"/>
      <c r="B985" s="68"/>
      <c r="C985" s="68"/>
      <c r="D985" s="82"/>
      <c r="E985" s="68"/>
      <c r="F985" s="69"/>
      <c r="G985" s="69"/>
      <c r="H985" s="69"/>
      <c r="I985" s="88"/>
    </row>
    <row r="986" spans="1:9" x14ac:dyDescent="0.25">
      <c r="A986" s="68"/>
      <c r="B986" s="68"/>
      <c r="C986" s="68"/>
      <c r="D986" s="82"/>
      <c r="E986" s="70"/>
      <c r="F986" s="69"/>
      <c r="G986" s="69"/>
      <c r="H986" s="69"/>
      <c r="I986" s="88"/>
    </row>
    <row r="987" spans="1:9" x14ac:dyDescent="0.25">
      <c r="A987" s="68"/>
      <c r="B987" s="68"/>
      <c r="C987" s="68"/>
      <c r="D987" s="82"/>
      <c r="E987" s="68"/>
      <c r="F987" s="69"/>
      <c r="G987" s="69"/>
      <c r="H987" s="69"/>
      <c r="I987" s="88"/>
    </row>
    <row r="988" spans="1:9" x14ac:dyDescent="0.25">
      <c r="A988" s="68"/>
      <c r="B988" s="68"/>
      <c r="C988" s="68"/>
      <c r="D988" s="82"/>
      <c r="E988" s="68"/>
      <c r="F988" s="69"/>
      <c r="G988" s="69"/>
      <c r="H988" s="69"/>
      <c r="I988" s="88"/>
    </row>
    <row r="989" spans="1:9" x14ac:dyDescent="0.25">
      <c r="A989" s="68"/>
      <c r="B989" s="68"/>
      <c r="C989" s="68"/>
      <c r="D989" s="82"/>
      <c r="E989" s="68"/>
      <c r="F989" s="69"/>
      <c r="G989" s="69"/>
      <c r="H989" s="69"/>
      <c r="I989" s="88"/>
    </row>
    <row r="990" spans="1:9" x14ac:dyDescent="0.25">
      <c r="A990" s="68"/>
      <c r="B990" s="68"/>
      <c r="C990" s="68"/>
      <c r="D990" s="82"/>
      <c r="E990" s="68"/>
      <c r="F990" s="69"/>
      <c r="G990" s="69"/>
      <c r="H990" s="69"/>
      <c r="I990" s="88"/>
    </row>
    <row r="991" spans="1:9" x14ac:dyDescent="0.25">
      <c r="A991" s="68"/>
      <c r="B991" s="68"/>
      <c r="C991" s="68"/>
      <c r="D991" s="82"/>
      <c r="E991" s="68"/>
      <c r="F991" s="69"/>
      <c r="G991" s="69"/>
      <c r="H991" s="69"/>
      <c r="I991" s="88"/>
    </row>
    <row r="992" spans="1:9" x14ac:dyDescent="0.25">
      <c r="A992" s="68"/>
      <c r="B992" s="68"/>
      <c r="C992" s="68"/>
      <c r="D992" s="82"/>
      <c r="E992" s="68"/>
      <c r="F992" s="69"/>
      <c r="G992" s="69"/>
      <c r="H992" s="69"/>
      <c r="I992" s="88"/>
    </row>
    <row r="993" spans="1:9" x14ac:dyDescent="0.25">
      <c r="A993" s="68"/>
      <c r="B993" s="68"/>
      <c r="C993" s="68"/>
      <c r="D993" s="82"/>
      <c r="E993" s="68"/>
      <c r="F993" s="69"/>
      <c r="G993" s="69"/>
      <c r="H993" s="69"/>
      <c r="I993" s="88"/>
    </row>
    <row r="994" spans="1:9" x14ac:dyDescent="0.25">
      <c r="A994" s="68"/>
      <c r="B994" s="68"/>
      <c r="C994" s="68"/>
      <c r="D994" s="82"/>
      <c r="E994" s="68"/>
      <c r="F994" s="69"/>
      <c r="G994" s="69"/>
      <c r="H994" s="69"/>
      <c r="I994" s="88"/>
    </row>
    <row r="995" spans="1:9" x14ac:dyDescent="0.25">
      <c r="A995" s="68"/>
      <c r="B995" s="68"/>
      <c r="C995" s="68"/>
      <c r="D995" s="82"/>
      <c r="E995" s="68"/>
      <c r="F995" s="69"/>
      <c r="G995" s="69"/>
      <c r="H995" s="69"/>
      <c r="I995" s="88"/>
    </row>
    <row r="996" spans="1:9" x14ac:dyDescent="0.25">
      <c r="A996" s="68"/>
      <c r="B996" s="68"/>
      <c r="C996" s="68"/>
      <c r="D996" s="82"/>
      <c r="E996" s="70"/>
      <c r="F996" s="69"/>
      <c r="G996" s="69"/>
      <c r="H996" s="69"/>
      <c r="I996" s="88"/>
    </row>
    <row r="997" spans="1:9" x14ac:dyDescent="0.25">
      <c r="A997" s="68"/>
      <c r="B997" s="68"/>
      <c r="C997" s="68"/>
      <c r="D997" s="82"/>
      <c r="E997" s="70"/>
      <c r="F997" s="69"/>
      <c r="G997" s="69"/>
      <c r="H997" s="69"/>
      <c r="I997" s="88"/>
    </row>
    <row r="998" spans="1:9" x14ac:dyDescent="0.25">
      <c r="A998" s="68"/>
      <c r="B998" s="68"/>
      <c r="C998" s="68"/>
      <c r="D998" s="82"/>
      <c r="E998" s="68"/>
      <c r="F998" s="69"/>
      <c r="G998" s="69"/>
      <c r="H998" s="69"/>
      <c r="I998" s="88"/>
    </row>
    <row r="999" spans="1:9" x14ac:dyDescent="0.25">
      <c r="A999" s="68"/>
      <c r="B999" s="68"/>
      <c r="C999" s="68"/>
      <c r="D999" s="82"/>
      <c r="E999" s="68"/>
      <c r="F999" s="69"/>
      <c r="G999" s="69"/>
      <c r="H999" s="69"/>
      <c r="I999" s="88"/>
    </row>
    <row r="1000" spans="1:9" x14ac:dyDescent="0.25">
      <c r="A1000" s="68"/>
      <c r="B1000" s="68"/>
      <c r="C1000" s="68"/>
      <c r="D1000" s="82"/>
      <c r="E1000" s="68"/>
      <c r="F1000" s="69"/>
      <c r="G1000" s="69"/>
      <c r="H1000" s="69"/>
      <c r="I1000" s="88"/>
    </row>
    <row r="1001" spans="1:9" x14ac:dyDescent="0.25">
      <c r="A1001" s="68"/>
      <c r="B1001" s="70"/>
      <c r="C1001" s="70"/>
      <c r="D1001" s="82"/>
      <c r="E1001" s="70"/>
      <c r="F1001" s="69"/>
      <c r="G1001" s="69"/>
      <c r="H1001" s="69"/>
      <c r="I1001" s="88"/>
    </row>
    <row r="1002" spans="1:9" x14ac:dyDescent="0.25">
      <c r="A1002" s="68"/>
      <c r="B1002" s="70"/>
      <c r="C1002" s="70"/>
      <c r="D1002" s="82"/>
      <c r="E1002" s="70"/>
      <c r="F1002" s="69"/>
      <c r="G1002" s="69"/>
      <c r="H1002" s="69"/>
      <c r="I1002" s="88"/>
    </row>
    <row r="1003" spans="1:9" x14ac:dyDescent="0.25">
      <c r="A1003" s="68"/>
      <c r="B1003" s="70"/>
      <c r="C1003" s="70"/>
      <c r="D1003" s="82"/>
      <c r="E1003" s="70"/>
      <c r="F1003" s="69"/>
      <c r="G1003" s="69"/>
      <c r="H1003" s="69"/>
      <c r="I1003" s="88"/>
    </row>
    <row r="1004" spans="1:9" x14ac:dyDescent="0.25">
      <c r="A1004" s="68"/>
      <c r="B1004" s="68"/>
      <c r="C1004" s="68"/>
      <c r="D1004" s="82"/>
      <c r="E1004" s="70"/>
      <c r="F1004" s="69"/>
      <c r="G1004" s="69"/>
      <c r="H1004" s="69"/>
      <c r="I1004" s="88"/>
    </row>
    <row r="1005" spans="1:9" x14ac:dyDescent="0.25">
      <c r="A1005" s="68"/>
      <c r="B1005" s="68"/>
      <c r="C1005" s="68"/>
      <c r="D1005" s="82"/>
      <c r="E1005" s="70"/>
      <c r="F1005" s="69"/>
      <c r="G1005" s="69"/>
      <c r="H1005" s="69"/>
      <c r="I1005" s="88"/>
    </row>
    <row r="1006" spans="1:9" x14ac:dyDescent="0.25">
      <c r="A1006" s="68"/>
      <c r="B1006" s="68"/>
      <c r="C1006" s="68"/>
      <c r="D1006" s="82"/>
      <c r="E1006" s="68"/>
      <c r="F1006" s="69"/>
      <c r="G1006" s="69"/>
      <c r="H1006" s="69"/>
      <c r="I1006" s="88"/>
    </row>
    <row r="1007" spans="1:9" x14ac:dyDescent="0.25">
      <c r="A1007" s="68"/>
      <c r="B1007" s="68"/>
      <c r="C1007" s="68"/>
      <c r="D1007" s="82"/>
      <c r="E1007" s="68"/>
      <c r="F1007" s="69"/>
      <c r="G1007" s="69"/>
      <c r="H1007" s="69"/>
      <c r="I1007" s="88"/>
    </row>
    <row r="1008" spans="1:9" x14ac:dyDescent="0.25">
      <c r="A1008" s="68"/>
      <c r="B1008" s="68"/>
      <c r="C1008" s="68"/>
      <c r="D1008" s="82"/>
      <c r="E1008" s="68"/>
      <c r="F1008" s="69"/>
      <c r="G1008" s="69"/>
      <c r="H1008" s="69"/>
      <c r="I1008" s="88"/>
    </row>
    <row r="1009" spans="1:9" x14ac:dyDescent="0.25">
      <c r="A1009" s="68"/>
      <c r="B1009" s="68"/>
      <c r="C1009" s="68"/>
      <c r="D1009" s="82"/>
      <c r="E1009" s="70"/>
      <c r="F1009" s="69"/>
      <c r="G1009" s="69"/>
      <c r="H1009" s="69"/>
      <c r="I1009" s="88"/>
    </row>
    <row r="1010" spans="1:9" x14ac:dyDescent="0.25">
      <c r="A1010" s="68"/>
      <c r="B1010" s="68"/>
      <c r="C1010" s="68"/>
      <c r="D1010" s="82"/>
      <c r="E1010" s="68"/>
      <c r="F1010" s="69"/>
      <c r="G1010" s="69"/>
      <c r="H1010" s="69"/>
      <c r="I1010" s="88"/>
    </row>
    <row r="1011" spans="1:9" x14ac:dyDescent="0.25">
      <c r="A1011" s="68"/>
      <c r="B1011" s="68"/>
      <c r="C1011" s="68"/>
      <c r="D1011" s="82"/>
      <c r="E1011" s="68"/>
      <c r="F1011" s="69"/>
      <c r="G1011" s="69"/>
      <c r="H1011" s="69"/>
      <c r="I1011" s="88"/>
    </row>
    <row r="1012" spans="1:9" x14ac:dyDescent="0.25">
      <c r="A1012" s="68"/>
      <c r="B1012" s="68"/>
      <c r="C1012" s="68"/>
      <c r="D1012" s="82"/>
      <c r="E1012" s="68"/>
      <c r="F1012" s="69"/>
      <c r="G1012" s="69"/>
      <c r="H1012" s="69"/>
      <c r="I1012" s="88"/>
    </row>
    <row r="1013" spans="1:9" x14ac:dyDescent="0.25">
      <c r="A1013" s="68"/>
      <c r="B1013" s="68"/>
      <c r="C1013" s="68"/>
      <c r="D1013" s="82"/>
      <c r="E1013" s="68"/>
      <c r="F1013" s="69"/>
      <c r="G1013" s="69"/>
      <c r="H1013" s="69"/>
      <c r="I1013" s="88"/>
    </row>
    <row r="1014" spans="1:9" x14ac:dyDescent="0.25">
      <c r="A1014" s="68"/>
      <c r="B1014" s="68"/>
      <c r="C1014" s="68"/>
      <c r="D1014" s="82"/>
      <c r="E1014" s="68"/>
      <c r="F1014" s="69"/>
      <c r="G1014" s="69"/>
      <c r="H1014" s="69"/>
      <c r="I1014" s="88"/>
    </row>
    <row r="1015" spans="1:9" x14ac:dyDescent="0.25">
      <c r="A1015" s="68"/>
      <c r="B1015" s="68"/>
      <c r="C1015" s="68"/>
      <c r="D1015" s="82"/>
      <c r="E1015" s="68"/>
      <c r="F1015" s="69"/>
      <c r="G1015" s="69"/>
      <c r="H1015" s="69"/>
      <c r="I1015" s="88"/>
    </row>
    <row r="1016" spans="1:9" x14ac:dyDescent="0.25">
      <c r="A1016" s="68"/>
      <c r="B1016" s="68"/>
      <c r="C1016" s="68"/>
      <c r="D1016" s="82"/>
      <c r="E1016" s="68"/>
      <c r="F1016" s="69"/>
      <c r="G1016" s="69"/>
      <c r="H1016" s="69"/>
      <c r="I1016" s="88"/>
    </row>
    <row r="1017" spans="1:9" x14ac:dyDescent="0.25">
      <c r="A1017" s="68"/>
      <c r="B1017" s="68"/>
      <c r="C1017" s="68"/>
      <c r="D1017" s="82"/>
      <c r="E1017" s="68"/>
      <c r="F1017" s="69"/>
      <c r="G1017" s="69"/>
      <c r="H1017" s="69"/>
      <c r="I1017" s="88"/>
    </row>
    <row r="1018" spans="1:9" x14ac:dyDescent="0.25">
      <c r="A1018" s="68"/>
      <c r="B1018" s="68"/>
      <c r="C1018" s="68"/>
      <c r="D1018" s="82"/>
      <c r="E1018" s="68"/>
      <c r="F1018" s="69"/>
      <c r="G1018" s="69"/>
      <c r="H1018" s="69"/>
      <c r="I1018" s="88"/>
    </row>
    <row r="1019" spans="1:9" x14ac:dyDescent="0.25">
      <c r="A1019" s="68"/>
      <c r="B1019" s="68"/>
      <c r="C1019" s="68"/>
      <c r="D1019" s="82"/>
      <c r="E1019" s="68"/>
      <c r="F1019" s="69"/>
      <c r="G1019" s="69"/>
      <c r="H1019" s="69"/>
      <c r="I1019" s="88"/>
    </row>
    <row r="1020" spans="1:9" x14ac:dyDescent="0.25">
      <c r="A1020" s="68"/>
      <c r="B1020" s="68"/>
      <c r="C1020" s="68"/>
      <c r="D1020" s="82"/>
      <c r="E1020" s="68"/>
      <c r="F1020" s="69"/>
      <c r="G1020" s="69"/>
      <c r="H1020" s="69"/>
      <c r="I1020" s="88"/>
    </row>
    <row r="1021" spans="1:9" x14ac:dyDescent="0.25">
      <c r="A1021" s="68"/>
      <c r="B1021" s="68"/>
      <c r="C1021" s="68"/>
      <c r="D1021" s="82"/>
      <c r="E1021" s="68"/>
      <c r="F1021" s="69"/>
      <c r="G1021" s="69"/>
      <c r="H1021" s="69"/>
      <c r="I1021" s="88"/>
    </row>
    <row r="1022" spans="1:9" x14ac:dyDescent="0.25">
      <c r="A1022" s="68"/>
      <c r="B1022" s="68"/>
      <c r="C1022" s="68"/>
      <c r="D1022" s="82"/>
      <c r="E1022" s="70"/>
      <c r="F1022" s="69"/>
      <c r="G1022" s="69"/>
      <c r="H1022" s="69"/>
      <c r="I1022" s="88"/>
    </row>
    <row r="1023" spans="1:9" x14ac:dyDescent="0.25">
      <c r="A1023" s="68"/>
      <c r="B1023" s="68"/>
      <c r="C1023" s="68"/>
      <c r="D1023" s="82"/>
      <c r="E1023" s="70"/>
      <c r="F1023" s="69"/>
      <c r="G1023" s="69"/>
      <c r="H1023" s="69"/>
      <c r="I1023" s="88"/>
    </row>
    <row r="1024" spans="1:9" x14ac:dyDescent="0.25">
      <c r="A1024" s="68"/>
      <c r="B1024" s="68"/>
      <c r="C1024" s="68"/>
      <c r="D1024" s="82"/>
      <c r="E1024" s="68"/>
      <c r="F1024" s="69"/>
      <c r="G1024" s="69"/>
      <c r="H1024" s="69"/>
      <c r="I1024" s="88"/>
    </row>
    <row r="1025" spans="1:9" x14ac:dyDescent="0.25">
      <c r="A1025" s="68"/>
      <c r="B1025" s="68"/>
      <c r="C1025" s="68"/>
      <c r="D1025" s="82"/>
      <c r="E1025" s="68"/>
      <c r="F1025" s="69"/>
      <c r="G1025" s="69"/>
      <c r="H1025" s="69"/>
      <c r="I1025" s="88"/>
    </row>
    <row r="1026" spans="1:9" x14ac:dyDescent="0.25">
      <c r="A1026" s="68"/>
      <c r="B1026" s="68"/>
      <c r="C1026" s="68"/>
      <c r="D1026" s="82"/>
      <c r="E1026" s="68"/>
      <c r="F1026" s="69"/>
      <c r="G1026" s="69"/>
      <c r="H1026" s="69"/>
      <c r="I1026" s="88"/>
    </row>
    <row r="1027" spans="1:9" x14ac:dyDescent="0.25">
      <c r="A1027" s="68"/>
      <c r="B1027" s="70"/>
      <c r="C1027" s="70"/>
      <c r="D1027" s="82"/>
      <c r="E1027" s="70"/>
      <c r="F1027" s="69"/>
      <c r="G1027" s="69"/>
      <c r="H1027" s="69"/>
      <c r="I1027" s="88"/>
    </row>
    <row r="1028" spans="1:9" x14ac:dyDescent="0.25">
      <c r="A1028" s="68"/>
      <c r="B1028" s="70"/>
      <c r="C1028" s="70"/>
      <c r="D1028" s="82"/>
      <c r="E1028" s="70"/>
      <c r="F1028" s="69"/>
      <c r="G1028" s="69"/>
      <c r="H1028" s="69"/>
      <c r="I1028" s="88"/>
    </row>
    <row r="1029" spans="1:9" x14ac:dyDescent="0.25">
      <c r="A1029" s="68"/>
      <c r="B1029" s="70"/>
      <c r="C1029" s="70"/>
      <c r="D1029" s="82"/>
      <c r="E1029" s="70"/>
      <c r="F1029" s="69"/>
      <c r="G1029" s="69"/>
      <c r="H1029" s="69"/>
      <c r="I1029" s="88"/>
    </row>
    <row r="1030" spans="1:9" x14ac:dyDescent="0.25">
      <c r="A1030" s="68"/>
      <c r="B1030" s="68"/>
      <c r="C1030" s="68"/>
      <c r="D1030" s="82"/>
      <c r="E1030" s="70"/>
      <c r="F1030" s="69"/>
      <c r="G1030" s="69"/>
      <c r="H1030" s="69"/>
      <c r="I1030" s="88"/>
    </row>
    <row r="1031" spans="1:9" x14ac:dyDescent="0.25">
      <c r="A1031" s="68"/>
      <c r="B1031" s="68"/>
      <c r="C1031" s="68"/>
      <c r="D1031" s="82"/>
      <c r="E1031" s="70"/>
      <c r="F1031" s="69"/>
      <c r="G1031" s="69"/>
      <c r="H1031" s="69"/>
      <c r="I1031" s="88"/>
    </row>
    <row r="1032" spans="1:9" x14ac:dyDescent="0.25">
      <c r="A1032" s="68"/>
      <c r="B1032" s="68"/>
      <c r="C1032" s="68"/>
      <c r="D1032" s="82"/>
      <c r="E1032" s="68"/>
      <c r="F1032" s="69"/>
      <c r="G1032" s="69"/>
      <c r="H1032" s="69"/>
      <c r="I1032" s="88"/>
    </row>
    <row r="1033" spans="1:9" x14ac:dyDescent="0.25">
      <c r="A1033" s="68"/>
      <c r="B1033" s="68"/>
      <c r="C1033" s="68"/>
      <c r="D1033" s="82"/>
      <c r="E1033" s="68"/>
      <c r="F1033" s="69"/>
      <c r="G1033" s="69"/>
      <c r="H1033" s="69"/>
      <c r="I1033" s="88"/>
    </row>
    <row r="1034" spans="1:9" x14ac:dyDescent="0.25">
      <c r="A1034" s="68"/>
      <c r="B1034" s="68"/>
      <c r="C1034" s="68"/>
      <c r="D1034" s="82"/>
      <c r="E1034" s="68"/>
      <c r="F1034" s="69"/>
      <c r="G1034" s="69"/>
      <c r="H1034" s="69"/>
      <c r="I1034" s="88"/>
    </row>
    <row r="1035" spans="1:9" x14ac:dyDescent="0.25">
      <c r="A1035" s="68"/>
      <c r="B1035" s="70"/>
      <c r="C1035" s="70"/>
      <c r="D1035" s="82"/>
      <c r="E1035" s="70"/>
      <c r="F1035" s="69"/>
      <c r="G1035" s="69"/>
      <c r="H1035" s="69"/>
      <c r="I1035" s="88"/>
    </row>
    <row r="1036" spans="1:9" x14ac:dyDescent="0.25">
      <c r="A1036" s="68"/>
      <c r="B1036" s="70"/>
      <c r="C1036" s="70"/>
      <c r="D1036" s="82"/>
      <c r="E1036" s="70"/>
      <c r="F1036" s="69"/>
      <c r="G1036" s="69"/>
      <c r="H1036" s="69"/>
      <c r="I1036" s="88"/>
    </row>
    <row r="1037" spans="1:9" x14ac:dyDescent="0.25">
      <c r="A1037" s="68"/>
      <c r="B1037" s="70"/>
      <c r="C1037" s="70"/>
      <c r="D1037" s="82"/>
      <c r="E1037" s="70"/>
      <c r="F1037" s="69"/>
      <c r="G1037" s="69"/>
      <c r="H1037" s="69"/>
      <c r="I1037" s="88"/>
    </row>
    <row r="1038" spans="1:9" x14ac:dyDescent="0.25">
      <c r="A1038" s="68"/>
      <c r="B1038" s="68"/>
      <c r="C1038" s="68"/>
      <c r="D1038" s="82"/>
      <c r="E1038" s="70"/>
      <c r="F1038" s="69"/>
      <c r="G1038" s="69"/>
      <c r="H1038" s="69"/>
      <c r="I1038" s="88"/>
    </row>
    <row r="1039" spans="1:9" x14ac:dyDescent="0.25">
      <c r="A1039" s="68"/>
      <c r="B1039" s="68"/>
      <c r="C1039" s="68"/>
      <c r="D1039" s="82"/>
      <c r="E1039" s="70"/>
      <c r="F1039" s="69"/>
      <c r="G1039" s="69"/>
      <c r="H1039" s="69"/>
      <c r="I1039" s="88"/>
    </row>
    <row r="1040" spans="1:9" x14ac:dyDescent="0.25">
      <c r="A1040" s="68"/>
      <c r="B1040" s="68"/>
      <c r="C1040" s="68"/>
      <c r="D1040" s="82"/>
      <c r="E1040" s="68"/>
      <c r="F1040" s="69"/>
      <c r="G1040" s="69"/>
      <c r="H1040" s="69"/>
      <c r="I1040" s="88"/>
    </row>
    <row r="1041" spans="1:9" x14ac:dyDescent="0.25">
      <c r="A1041" s="68"/>
      <c r="B1041" s="68"/>
      <c r="C1041" s="68"/>
      <c r="D1041" s="82"/>
      <c r="E1041" s="68"/>
      <c r="F1041" s="69"/>
      <c r="G1041" s="69"/>
      <c r="H1041" s="69"/>
      <c r="I1041" s="88"/>
    </row>
    <row r="1042" spans="1:9" x14ac:dyDescent="0.25">
      <c r="A1042" s="68"/>
      <c r="B1042" s="68"/>
      <c r="C1042" s="68"/>
      <c r="D1042" s="82"/>
      <c r="E1042" s="68"/>
      <c r="F1042" s="69"/>
      <c r="G1042" s="69"/>
      <c r="H1042" s="69"/>
      <c r="I1042" s="88"/>
    </row>
    <row r="1043" spans="1:9" x14ac:dyDescent="0.25">
      <c r="A1043" s="68"/>
      <c r="B1043" s="70"/>
      <c r="C1043" s="70"/>
      <c r="D1043" s="82"/>
      <c r="E1043" s="70"/>
      <c r="F1043" s="69"/>
      <c r="G1043" s="69"/>
      <c r="H1043" s="69"/>
      <c r="I1043" s="88"/>
    </row>
    <row r="1044" spans="1:9" x14ac:dyDescent="0.25">
      <c r="A1044" s="68"/>
      <c r="B1044" s="70"/>
      <c r="C1044" s="70"/>
      <c r="D1044" s="82"/>
      <c r="E1044" s="70"/>
      <c r="F1044" s="69"/>
      <c r="G1044" s="69"/>
      <c r="H1044" s="69"/>
      <c r="I1044" s="88"/>
    </row>
    <row r="1045" spans="1:9" x14ac:dyDescent="0.25">
      <c r="A1045" s="68"/>
      <c r="B1045" s="70"/>
      <c r="C1045" s="70"/>
      <c r="D1045" s="82"/>
      <c r="E1045" s="70"/>
      <c r="F1045" s="69"/>
      <c r="G1045" s="69"/>
      <c r="H1045" s="69"/>
      <c r="I1045" s="88"/>
    </row>
    <row r="1046" spans="1:9" x14ac:dyDescent="0.25">
      <c r="A1046" s="68"/>
      <c r="B1046" s="68"/>
      <c r="C1046" s="68"/>
      <c r="D1046" s="82"/>
      <c r="E1046" s="70"/>
      <c r="F1046" s="69"/>
      <c r="G1046" s="69"/>
      <c r="H1046" s="69"/>
      <c r="I1046" s="88"/>
    </row>
    <row r="1047" spans="1:9" x14ac:dyDescent="0.25">
      <c r="A1047" s="68"/>
      <c r="B1047" s="68"/>
      <c r="C1047" s="68"/>
      <c r="D1047" s="82"/>
      <c r="E1047" s="70"/>
      <c r="F1047" s="69"/>
      <c r="G1047" s="69"/>
      <c r="H1047" s="69"/>
      <c r="I1047" s="88"/>
    </row>
    <row r="1048" spans="1:9" x14ac:dyDescent="0.25">
      <c r="A1048" s="68"/>
      <c r="B1048" s="68"/>
      <c r="C1048" s="68"/>
      <c r="D1048" s="82"/>
      <c r="E1048" s="68"/>
      <c r="F1048" s="69"/>
      <c r="G1048" s="69"/>
      <c r="H1048" s="69"/>
      <c r="I1048" s="88"/>
    </row>
    <row r="1049" spans="1:9" x14ac:dyDescent="0.25">
      <c r="A1049" s="68"/>
      <c r="B1049" s="68"/>
      <c r="C1049" s="68"/>
      <c r="D1049" s="82"/>
      <c r="E1049" s="68"/>
      <c r="F1049" s="69"/>
      <c r="G1049" s="69"/>
      <c r="H1049" s="69"/>
      <c r="I1049" s="88"/>
    </row>
    <row r="1050" spans="1:9" x14ac:dyDescent="0.25">
      <c r="A1050" s="68"/>
      <c r="B1050" s="68"/>
      <c r="C1050" s="68"/>
      <c r="D1050" s="82"/>
      <c r="E1050" s="68"/>
      <c r="F1050" s="69"/>
      <c r="G1050" s="69"/>
      <c r="H1050" s="69"/>
      <c r="I1050" s="88"/>
    </row>
    <row r="1051" spans="1:9" x14ac:dyDescent="0.25">
      <c r="A1051" s="68"/>
      <c r="B1051" s="68"/>
      <c r="C1051" s="68"/>
      <c r="D1051" s="82"/>
      <c r="E1051" s="68"/>
      <c r="F1051" s="69"/>
      <c r="G1051" s="69"/>
      <c r="H1051" s="69"/>
      <c r="I1051" s="88"/>
    </row>
    <row r="1052" spans="1:9" x14ac:dyDescent="0.25">
      <c r="A1052" s="68"/>
      <c r="B1052" s="68"/>
      <c r="C1052" s="68"/>
      <c r="D1052" s="82"/>
      <c r="E1052" s="68"/>
      <c r="F1052" s="69"/>
      <c r="G1052" s="69"/>
      <c r="H1052" s="69"/>
      <c r="I1052" s="88"/>
    </row>
    <row r="1053" spans="1:9" x14ac:dyDescent="0.25">
      <c r="A1053" s="68"/>
      <c r="B1053" s="68"/>
      <c r="C1053" s="68"/>
      <c r="D1053" s="82"/>
      <c r="E1053" s="68"/>
      <c r="F1053" s="69"/>
      <c r="G1053" s="69"/>
      <c r="H1053" s="69"/>
      <c r="I1053" s="88"/>
    </row>
    <row r="1054" spans="1:9" x14ac:dyDescent="0.25">
      <c r="A1054" s="68"/>
      <c r="B1054" s="68"/>
      <c r="C1054" s="68"/>
      <c r="D1054" s="82"/>
      <c r="E1054" s="68"/>
      <c r="F1054" s="69"/>
      <c r="G1054" s="69"/>
      <c r="H1054" s="69"/>
      <c r="I1054" s="88"/>
    </row>
    <row r="1055" spans="1:9" x14ac:dyDescent="0.25">
      <c r="A1055" s="68"/>
      <c r="B1055" s="68"/>
      <c r="C1055" s="68"/>
      <c r="D1055" s="82"/>
      <c r="E1055" s="70"/>
      <c r="F1055" s="69"/>
      <c r="G1055" s="69"/>
      <c r="H1055" s="69"/>
      <c r="I1055" s="88"/>
    </row>
    <row r="1056" spans="1:9" x14ac:dyDescent="0.25">
      <c r="A1056" s="68"/>
      <c r="B1056" s="68"/>
      <c r="C1056" s="68"/>
      <c r="D1056" s="82"/>
      <c r="E1056" s="70"/>
      <c r="F1056" s="69"/>
      <c r="G1056" s="69"/>
      <c r="H1056" s="69"/>
      <c r="I1056" s="88"/>
    </row>
    <row r="1057" spans="1:9" x14ac:dyDescent="0.25">
      <c r="A1057" s="68"/>
      <c r="B1057" s="68"/>
      <c r="C1057" s="68"/>
      <c r="D1057" s="82"/>
      <c r="E1057" s="68"/>
      <c r="F1057" s="69"/>
      <c r="G1057" s="69"/>
      <c r="H1057" s="69"/>
      <c r="I1057" s="88"/>
    </row>
    <row r="1058" spans="1:9" x14ac:dyDescent="0.25">
      <c r="A1058" s="68"/>
      <c r="B1058" s="68"/>
      <c r="C1058" s="68"/>
      <c r="D1058" s="82"/>
      <c r="E1058" s="68"/>
      <c r="F1058" s="69"/>
      <c r="G1058" s="69"/>
      <c r="H1058" s="69"/>
      <c r="I1058" s="88"/>
    </row>
    <row r="1059" spans="1:9" x14ac:dyDescent="0.25">
      <c r="A1059" s="68"/>
      <c r="B1059" s="68"/>
      <c r="C1059" s="68"/>
      <c r="D1059" s="82"/>
      <c r="E1059" s="68"/>
      <c r="F1059" s="69"/>
      <c r="G1059" s="69"/>
      <c r="H1059" s="69"/>
      <c r="I1059" s="88"/>
    </row>
    <row r="1060" spans="1:9" x14ac:dyDescent="0.25">
      <c r="A1060" s="68"/>
      <c r="B1060" s="68"/>
      <c r="C1060" s="68"/>
      <c r="D1060" s="82"/>
      <c r="E1060" s="68"/>
      <c r="F1060" s="69"/>
      <c r="G1060" s="69"/>
      <c r="H1060" s="69"/>
      <c r="I1060" s="88"/>
    </row>
    <row r="1061" spans="1:9" x14ac:dyDescent="0.25">
      <c r="A1061" s="68"/>
      <c r="B1061" s="68"/>
      <c r="C1061" s="68"/>
      <c r="D1061" s="82"/>
      <c r="E1061" s="68"/>
      <c r="F1061" s="69"/>
      <c r="G1061" s="69"/>
      <c r="H1061" s="69"/>
      <c r="I1061" s="88"/>
    </row>
    <row r="1062" spans="1:9" x14ac:dyDescent="0.25">
      <c r="A1062" s="68"/>
      <c r="B1062" s="70"/>
      <c r="C1062" s="70"/>
      <c r="D1062" s="82"/>
      <c r="E1062" s="70"/>
      <c r="F1062" s="69"/>
      <c r="G1062" s="69"/>
      <c r="H1062" s="69"/>
      <c r="I1062" s="88"/>
    </row>
    <row r="1063" spans="1:9" x14ac:dyDescent="0.25">
      <c r="A1063" s="68"/>
      <c r="B1063" s="70"/>
      <c r="C1063" s="70"/>
      <c r="D1063" s="82"/>
      <c r="E1063" s="70"/>
      <c r="F1063" s="69"/>
      <c r="G1063" s="69"/>
      <c r="H1063" s="69"/>
      <c r="I1063" s="88"/>
    </row>
    <row r="1064" spans="1:9" x14ac:dyDescent="0.25">
      <c r="A1064" s="68"/>
      <c r="B1064" s="70"/>
      <c r="C1064" s="70"/>
      <c r="D1064" s="82"/>
      <c r="E1064" s="70"/>
      <c r="F1064" s="69"/>
      <c r="G1064" s="69"/>
      <c r="H1064" s="69"/>
      <c r="I1064" s="88"/>
    </row>
    <row r="1065" spans="1:9" x14ac:dyDescent="0.25">
      <c r="A1065" s="68"/>
      <c r="B1065" s="68"/>
      <c r="C1065" s="68"/>
      <c r="D1065" s="82"/>
      <c r="E1065" s="70"/>
      <c r="F1065" s="69"/>
      <c r="G1065" s="69"/>
      <c r="H1065" s="69"/>
      <c r="I1065" s="88"/>
    </row>
    <row r="1066" spans="1:9" x14ac:dyDescent="0.25">
      <c r="A1066" s="68"/>
      <c r="B1066" s="68"/>
      <c r="C1066" s="68"/>
      <c r="D1066" s="82"/>
      <c r="E1066" s="70"/>
      <c r="F1066" s="69"/>
      <c r="G1066" s="69"/>
      <c r="H1066" s="69"/>
      <c r="I1066" s="88"/>
    </row>
    <row r="1067" spans="1:9" x14ac:dyDescent="0.25">
      <c r="A1067" s="68"/>
      <c r="B1067" s="68"/>
      <c r="C1067" s="68"/>
      <c r="D1067" s="82"/>
      <c r="E1067" s="68"/>
      <c r="F1067" s="69"/>
      <c r="G1067" s="69"/>
      <c r="H1067" s="69"/>
      <c r="I1067" s="88"/>
    </row>
    <row r="1068" spans="1:9" x14ac:dyDescent="0.25">
      <c r="A1068" s="68"/>
      <c r="B1068" s="68"/>
      <c r="C1068" s="68"/>
      <c r="D1068" s="82"/>
      <c r="E1068" s="68"/>
      <c r="F1068" s="69"/>
      <c r="G1068" s="69"/>
      <c r="H1068" s="69"/>
      <c r="I1068" s="88"/>
    </row>
    <row r="1069" spans="1:9" x14ac:dyDescent="0.25">
      <c r="A1069" s="68"/>
      <c r="B1069" s="68"/>
      <c r="C1069" s="68"/>
      <c r="D1069" s="82"/>
      <c r="E1069" s="68"/>
      <c r="F1069" s="69"/>
      <c r="G1069" s="69"/>
      <c r="H1069" s="69"/>
      <c r="I1069" s="88"/>
    </row>
    <row r="1070" spans="1:9" x14ac:dyDescent="0.25">
      <c r="A1070" s="68"/>
      <c r="B1070" s="70"/>
      <c r="C1070" s="70"/>
      <c r="D1070" s="82"/>
      <c r="E1070" s="70"/>
      <c r="F1070" s="69"/>
      <c r="G1070" s="69"/>
      <c r="H1070" s="69"/>
      <c r="I1070" s="88"/>
    </row>
    <row r="1071" spans="1:9" x14ac:dyDescent="0.25">
      <c r="A1071" s="68"/>
      <c r="B1071" s="70"/>
      <c r="C1071" s="70"/>
      <c r="D1071" s="82"/>
      <c r="E1071" s="70"/>
      <c r="F1071" s="69"/>
      <c r="G1071" s="69"/>
      <c r="H1071" s="69"/>
      <c r="I1071" s="88"/>
    </row>
    <row r="1072" spans="1:9" x14ac:dyDescent="0.25">
      <c r="A1072" s="68"/>
      <c r="B1072" s="70"/>
      <c r="C1072" s="70"/>
      <c r="D1072" s="82"/>
      <c r="E1072" s="70"/>
      <c r="F1072" s="69"/>
      <c r="G1072" s="69"/>
      <c r="H1072" s="69"/>
      <c r="I1072" s="88"/>
    </row>
    <row r="1073" spans="1:9" x14ac:dyDescent="0.25">
      <c r="A1073" s="68"/>
      <c r="B1073" s="68"/>
      <c r="C1073" s="68"/>
      <c r="D1073" s="82"/>
      <c r="E1073" s="70"/>
      <c r="F1073" s="69"/>
      <c r="G1073" s="69"/>
      <c r="H1073" s="69"/>
      <c r="I1073" s="88"/>
    </row>
    <row r="1074" spans="1:9" x14ac:dyDescent="0.25">
      <c r="A1074" s="68"/>
      <c r="B1074" s="68"/>
      <c r="C1074" s="68"/>
      <c r="D1074" s="82"/>
      <c r="E1074" s="70"/>
      <c r="F1074" s="69"/>
      <c r="G1074" s="69"/>
      <c r="H1074" s="69"/>
      <c r="I1074" s="88"/>
    </row>
    <row r="1075" spans="1:9" x14ac:dyDescent="0.25">
      <c r="A1075" s="68"/>
      <c r="B1075" s="68"/>
      <c r="C1075" s="68"/>
      <c r="D1075" s="82"/>
      <c r="E1075" s="68"/>
      <c r="F1075" s="69"/>
      <c r="G1075" s="69"/>
      <c r="H1075" s="69"/>
      <c r="I1075" s="88"/>
    </row>
    <row r="1076" spans="1:9" x14ac:dyDescent="0.25">
      <c r="A1076" s="68"/>
      <c r="B1076" s="68"/>
      <c r="C1076" s="68"/>
      <c r="D1076" s="82"/>
      <c r="E1076" s="68"/>
      <c r="F1076" s="69"/>
      <c r="G1076" s="69"/>
      <c r="H1076" s="69"/>
      <c r="I1076" s="88"/>
    </row>
    <row r="1077" spans="1:9" x14ac:dyDescent="0.25">
      <c r="A1077" s="68"/>
      <c r="B1077" s="68"/>
      <c r="C1077" s="68"/>
      <c r="D1077" s="82"/>
      <c r="E1077" s="68"/>
      <c r="F1077" s="69"/>
      <c r="G1077" s="69"/>
      <c r="H1077" s="69"/>
      <c r="I1077" s="88"/>
    </row>
    <row r="1078" spans="1:9" x14ac:dyDescent="0.25">
      <c r="A1078" s="68"/>
      <c r="B1078" s="68"/>
      <c r="C1078" s="68"/>
      <c r="D1078" s="82"/>
      <c r="E1078" s="70"/>
      <c r="F1078" s="69"/>
      <c r="G1078" s="69"/>
      <c r="H1078" s="69"/>
      <c r="I1078" s="88"/>
    </row>
    <row r="1079" spans="1:9" x14ac:dyDescent="0.25">
      <c r="A1079" s="68"/>
      <c r="B1079" s="68"/>
      <c r="C1079" s="68"/>
      <c r="D1079" s="82"/>
      <c r="E1079" s="70"/>
      <c r="F1079" s="69"/>
      <c r="G1079" s="69"/>
      <c r="H1079" s="69"/>
      <c r="I1079" s="88"/>
    </row>
    <row r="1080" spans="1:9" x14ac:dyDescent="0.25">
      <c r="A1080" s="68"/>
      <c r="B1080" s="68"/>
      <c r="C1080" s="68"/>
      <c r="D1080" s="82"/>
      <c r="E1080" s="68"/>
      <c r="F1080" s="69"/>
      <c r="G1080" s="69"/>
      <c r="H1080" s="69"/>
      <c r="I1080" s="88"/>
    </row>
    <row r="1081" spans="1:9" x14ac:dyDescent="0.25">
      <c r="A1081" s="68"/>
      <c r="B1081" s="68"/>
      <c r="C1081" s="68"/>
      <c r="D1081" s="82"/>
      <c r="E1081" s="68"/>
      <c r="F1081" s="69"/>
      <c r="G1081" s="69"/>
      <c r="H1081" s="69"/>
      <c r="I1081" s="88"/>
    </row>
    <row r="1082" spans="1:9" x14ac:dyDescent="0.25">
      <c r="A1082" s="68"/>
      <c r="B1082" s="68"/>
      <c r="C1082" s="68"/>
      <c r="D1082" s="82"/>
      <c r="E1082" s="68"/>
      <c r="F1082" s="69"/>
      <c r="G1082" s="69"/>
      <c r="H1082" s="69"/>
      <c r="I1082" s="88"/>
    </row>
    <row r="1083" spans="1:9" x14ac:dyDescent="0.25">
      <c r="A1083" s="68"/>
      <c r="B1083" s="70"/>
      <c r="C1083" s="70"/>
      <c r="D1083" s="82"/>
      <c r="E1083" s="70"/>
      <c r="F1083" s="69"/>
      <c r="G1083" s="69"/>
      <c r="H1083" s="69"/>
      <c r="I1083" s="88"/>
    </row>
    <row r="1084" spans="1:9" x14ac:dyDescent="0.25">
      <c r="A1084" s="68"/>
      <c r="B1084" s="70"/>
      <c r="C1084" s="70"/>
      <c r="D1084" s="82"/>
      <c r="E1084" s="70"/>
      <c r="F1084" s="69"/>
      <c r="G1084" s="69"/>
      <c r="H1084" s="69"/>
      <c r="I1084" s="88"/>
    </row>
    <row r="1085" spans="1:9" x14ac:dyDescent="0.25">
      <c r="A1085" s="68"/>
      <c r="B1085" s="70"/>
      <c r="C1085" s="70"/>
      <c r="D1085" s="82"/>
      <c r="E1085" s="70"/>
      <c r="F1085" s="69"/>
      <c r="G1085" s="69"/>
      <c r="H1085" s="69"/>
      <c r="I1085" s="88"/>
    </row>
    <row r="1086" spans="1:9" x14ac:dyDescent="0.25">
      <c r="A1086" s="68"/>
      <c r="B1086" s="68"/>
      <c r="C1086" s="68"/>
      <c r="D1086" s="82"/>
      <c r="E1086" s="70"/>
      <c r="F1086" s="69"/>
      <c r="G1086" s="69"/>
      <c r="H1086" s="69"/>
      <c r="I1086" s="88"/>
    </row>
    <row r="1087" spans="1:9" x14ac:dyDescent="0.25">
      <c r="A1087" s="68"/>
      <c r="B1087" s="68"/>
      <c r="C1087" s="68"/>
      <c r="D1087" s="82"/>
      <c r="E1087" s="70"/>
      <c r="F1087" s="69"/>
      <c r="G1087" s="69"/>
      <c r="H1087" s="69"/>
      <c r="I1087" s="88"/>
    </row>
    <row r="1088" spans="1:9" x14ac:dyDescent="0.25">
      <c r="A1088" s="68"/>
      <c r="B1088" s="68"/>
      <c r="C1088" s="68"/>
      <c r="D1088" s="82"/>
      <c r="E1088" s="68"/>
      <c r="F1088" s="69"/>
      <c r="G1088" s="69"/>
      <c r="H1088" s="69"/>
      <c r="I1088" s="88"/>
    </row>
    <row r="1089" spans="1:9" x14ac:dyDescent="0.25">
      <c r="A1089" s="68"/>
      <c r="B1089" s="68"/>
      <c r="C1089" s="68"/>
      <c r="D1089" s="82"/>
      <c r="E1089" s="68"/>
      <c r="F1089" s="69"/>
      <c r="G1089" s="69"/>
      <c r="H1089" s="69"/>
      <c r="I1089" s="88"/>
    </row>
    <row r="1090" spans="1:9" x14ac:dyDescent="0.25">
      <c r="A1090" s="68"/>
      <c r="B1090" s="68"/>
      <c r="C1090" s="68"/>
      <c r="D1090" s="82"/>
      <c r="E1090" s="68"/>
      <c r="F1090" s="69"/>
      <c r="G1090" s="69"/>
      <c r="H1090" s="69"/>
      <c r="I1090" s="88"/>
    </row>
    <row r="1091" spans="1:9" x14ac:dyDescent="0.25">
      <c r="A1091" s="68"/>
      <c r="B1091" s="70"/>
      <c r="C1091" s="70"/>
      <c r="D1091" s="82"/>
      <c r="E1091" s="70"/>
      <c r="F1091" s="69"/>
      <c r="G1091" s="69"/>
      <c r="H1091" s="69"/>
      <c r="I1091" s="88"/>
    </row>
    <row r="1092" spans="1:9" x14ac:dyDescent="0.25">
      <c r="A1092" s="68"/>
      <c r="B1092" s="70"/>
      <c r="C1092" s="70"/>
      <c r="D1092" s="82"/>
      <c r="E1092" s="70"/>
      <c r="F1092" s="69"/>
      <c r="G1092" s="69"/>
      <c r="H1092" s="69"/>
      <c r="I1092" s="88"/>
    </row>
    <row r="1093" spans="1:9" x14ac:dyDescent="0.25">
      <c r="A1093" s="68"/>
      <c r="B1093" s="70"/>
      <c r="C1093" s="70"/>
      <c r="D1093" s="82"/>
      <c r="E1093" s="70"/>
      <c r="F1093" s="69"/>
      <c r="G1093" s="69"/>
      <c r="H1093" s="69"/>
      <c r="I1093" s="88"/>
    </row>
    <row r="1094" spans="1:9" x14ac:dyDescent="0.25">
      <c r="A1094" s="68"/>
      <c r="B1094" s="68"/>
      <c r="C1094" s="68"/>
      <c r="D1094" s="82"/>
      <c r="E1094" s="70"/>
      <c r="F1094" s="69"/>
      <c r="G1094" s="69"/>
      <c r="H1094" s="69"/>
      <c r="I1094" s="88"/>
    </row>
    <row r="1095" spans="1:9" x14ac:dyDescent="0.25">
      <c r="A1095" s="68"/>
      <c r="B1095" s="68"/>
      <c r="C1095" s="68"/>
      <c r="D1095" s="82"/>
      <c r="E1095" s="70"/>
      <c r="F1095" s="69"/>
      <c r="G1095" s="69"/>
      <c r="H1095" s="69"/>
      <c r="I1095" s="88"/>
    </row>
    <row r="1096" spans="1:9" x14ac:dyDescent="0.25">
      <c r="A1096" s="68"/>
      <c r="B1096" s="68"/>
      <c r="C1096" s="68"/>
      <c r="D1096" s="82"/>
      <c r="E1096" s="68"/>
      <c r="F1096" s="69"/>
      <c r="G1096" s="69"/>
      <c r="H1096" s="69"/>
      <c r="I1096" s="88"/>
    </row>
    <row r="1097" spans="1:9" x14ac:dyDescent="0.25">
      <c r="A1097" s="68"/>
      <c r="B1097" s="68"/>
      <c r="C1097" s="68"/>
      <c r="D1097" s="82"/>
      <c r="E1097" s="68"/>
      <c r="F1097" s="69"/>
      <c r="G1097" s="69"/>
      <c r="H1097" s="69"/>
      <c r="I1097" s="88"/>
    </row>
    <row r="1098" spans="1:9" x14ac:dyDescent="0.25">
      <c r="A1098" s="68"/>
      <c r="B1098" s="68"/>
      <c r="C1098" s="68"/>
      <c r="D1098" s="82"/>
      <c r="E1098" s="68"/>
      <c r="F1098" s="69"/>
      <c r="G1098" s="69"/>
      <c r="H1098" s="69"/>
      <c r="I1098" s="88"/>
    </row>
    <row r="1099" spans="1:9" x14ac:dyDescent="0.25">
      <c r="A1099" s="68"/>
      <c r="B1099" s="68"/>
      <c r="C1099" s="68"/>
      <c r="D1099" s="82"/>
      <c r="E1099" s="70"/>
      <c r="F1099" s="69"/>
      <c r="G1099" s="69"/>
      <c r="H1099" s="69"/>
      <c r="I1099" s="88"/>
    </row>
    <row r="1100" spans="1:9" x14ac:dyDescent="0.25">
      <c r="A1100" s="68"/>
      <c r="B1100" s="68"/>
      <c r="C1100" s="68"/>
      <c r="D1100" s="82"/>
      <c r="E1100" s="70"/>
      <c r="F1100" s="69"/>
      <c r="G1100" s="69"/>
      <c r="H1100" s="69"/>
      <c r="I1100" s="88"/>
    </row>
    <row r="1101" spans="1:9" x14ac:dyDescent="0.25">
      <c r="A1101" s="68"/>
      <c r="B1101" s="68"/>
      <c r="C1101" s="68"/>
      <c r="D1101" s="82"/>
      <c r="E1101" s="68"/>
      <c r="F1101" s="69"/>
      <c r="G1101" s="69"/>
      <c r="H1101" s="69"/>
      <c r="I1101" s="88"/>
    </row>
    <row r="1102" spans="1:9" x14ac:dyDescent="0.25">
      <c r="A1102" s="68"/>
      <c r="B1102" s="68"/>
      <c r="C1102" s="68"/>
      <c r="D1102" s="82"/>
      <c r="E1102" s="68"/>
      <c r="F1102" s="69"/>
      <c r="G1102" s="69"/>
      <c r="H1102" s="69"/>
      <c r="I1102" s="88"/>
    </row>
    <row r="1103" spans="1:9" x14ac:dyDescent="0.25">
      <c r="A1103" s="68"/>
      <c r="B1103" s="68"/>
      <c r="C1103" s="68"/>
      <c r="D1103" s="82"/>
      <c r="E1103" s="68"/>
      <c r="F1103" s="69"/>
      <c r="G1103" s="69"/>
      <c r="H1103" s="69"/>
      <c r="I1103" s="88"/>
    </row>
    <row r="1104" spans="1:9" x14ac:dyDescent="0.25">
      <c r="A1104" s="68"/>
      <c r="B1104" s="68"/>
      <c r="C1104" s="68"/>
      <c r="D1104" s="82"/>
      <c r="E1104" s="70"/>
      <c r="F1104" s="69"/>
      <c r="G1104" s="69"/>
      <c r="H1104" s="69"/>
      <c r="I1104" s="88"/>
    </row>
    <row r="1105" spans="1:9" x14ac:dyDescent="0.25">
      <c r="A1105" s="68"/>
      <c r="B1105" s="68"/>
      <c r="C1105" s="68"/>
      <c r="D1105" s="82"/>
      <c r="E1105" s="70"/>
      <c r="F1105" s="69"/>
      <c r="G1105" s="69"/>
      <c r="H1105" s="69"/>
      <c r="I1105" s="88"/>
    </row>
    <row r="1106" spans="1:9" x14ac:dyDescent="0.25">
      <c r="A1106" s="68"/>
      <c r="B1106" s="68"/>
      <c r="C1106" s="68"/>
      <c r="D1106" s="82"/>
      <c r="E1106" s="68"/>
      <c r="F1106" s="69"/>
      <c r="G1106" s="69"/>
      <c r="H1106" s="69"/>
      <c r="I1106" s="88"/>
    </row>
    <row r="1107" spans="1:9" x14ac:dyDescent="0.25">
      <c r="A1107" s="68"/>
      <c r="B1107" s="68"/>
      <c r="C1107" s="68"/>
      <c r="D1107" s="82"/>
      <c r="E1107" s="68"/>
      <c r="F1107" s="69"/>
      <c r="G1107" s="69"/>
      <c r="H1107" s="69"/>
      <c r="I1107" s="88"/>
    </row>
    <row r="1108" spans="1:9" x14ac:dyDescent="0.25">
      <c r="A1108" s="68"/>
      <c r="B1108" s="68"/>
      <c r="C1108" s="68"/>
      <c r="D1108" s="82"/>
      <c r="E1108" s="68"/>
      <c r="F1108" s="69"/>
      <c r="G1108" s="69"/>
      <c r="H1108" s="69"/>
      <c r="I1108" s="88"/>
    </row>
    <row r="1109" spans="1:9" x14ac:dyDescent="0.25">
      <c r="A1109" s="68"/>
      <c r="B1109" s="68"/>
      <c r="C1109" s="68"/>
      <c r="D1109" s="82"/>
      <c r="E1109" s="70"/>
      <c r="F1109" s="69"/>
      <c r="G1109" s="69"/>
      <c r="H1109" s="69"/>
      <c r="I1109" s="88"/>
    </row>
    <row r="1110" spans="1:9" x14ac:dyDescent="0.25">
      <c r="A1110" s="68"/>
      <c r="B1110" s="68"/>
      <c r="C1110" s="68"/>
      <c r="D1110" s="82"/>
      <c r="E1110" s="70"/>
      <c r="F1110" s="69"/>
      <c r="G1110" s="69"/>
      <c r="H1110" s="69"/>
      <c r="I1110" s="88"/>
    </row>
    <row r="1111" spans="1:9" x14ac:dyDescent="0.25">
      <c r="A1111" s="68"/>
      <c r="B1111" s="68"/>
      <c r="C1111" s="68"/>
      <c r="D1111" s="82"/>
      <c r="E1111" s="68"/>
      <c r="F1111" s="69"/>
      <c r="G1111" s="69"/>
      <c r="H1111" s="69"/>
      <c r="I1111" s="88"/>
    </row>
    <row r="1112" spans="1:9" x14ac:dyDescent="0.25">
      <c r="A1112" s="68"/>
      <c r="B1112" s="68"/>
      <c r="C1112" s="68"/>
      <c r="D1112" s="82"/>
      <c r="E1112" s="68"/>
      <c r="F1112" s="69"/>
      <c r="G1112" s="69"/>
      <c r="H1112" s="69"/>
      <c r="I1112" s="88"/>
    </row>
    <row r="1113" spans="1:9" x14ac:dyDescent="0.25">
      <c r="A1113" s="68"/>
      <c r="B1113" s="68"/>
      <c r="C1113" s="68"/>
      <c r="D1113" s="82"/>
      <c r="E1113" s="68"/>
      <c r="F1113" s="69"/>
      <c r="G1113" s="69"/>
      <c r="H1113" s="69"/>
      <c r="I1113" s="88"/>
    </row>
    <row r="1114" spans="1:9" x14ac:dyDescent="0.25">
      <c r="A1114" s="68"/>
      <c r="B1114" s="68"/>
      <c r="C1114" s="68"/>
      <c r="D1114" s="82"/>
      <c r="E1114" s="68"/>
      <c r="F1114" s="69"/>
      <c r="G1114" s="69"/>
      <c r="H1114" s="69"/>
      <c r="I1114" s="88"/>
    </row>
    <row r="1115" spans="1:9" x14ac:dyDescent="0.25">
      <c r="A1115" s="68"/>
      <c r="B1115" s="68"/>
      <c r="C1115" s="68"/>
      <c r="D1115" s="82"/>
      <c r="E1115" s="68"/>
      <c r="F1115" s="69"/>
      <c r="G1115" s="69"/>
      <c r="H1115" s="69"/>
      <c r="I1115" s="88"/>
    </row>
    <row r="1116" spans="1:9" x14ac:dyDescent="0.25">
      <c r="A1116" s="68"/>
      <c r="B1116" s="68"/>
      <c r="C1116" s="68"/>
      <c r="D1116" s="82"/>
      <c r="E1116" s="70"/>
      <c r="F1116" s="69"/>
      <c r="G1116" s="69"/>
      <c r="H1116" s="69"/>
      <c r="I1116" s="88"/>
    </row>
    <row r="1117" spans="1:9" x14ac:dyDescent="0.25">
      <c r="A1117" s="68"/>
      <c r="B1117" s="68"/>
      <c r="C1117" s="68"/>
      <c r="D1117" s="82"/>
      <c r="E1117" s="70"/>
      <c r="F1117" s="69"/>
      <c r="G1117" s="69"/>
      <c r="H1117" s="69"/>
      <c r="I1117" s="88"/>
    </row>
    <row r="1118" spans="1:9" x14ac:dyDescent="0.25">
      <c r="A1118" s="68"/>
      <c r="B1118" s="68"/>
      <c r="C1118" s="68"/>
      <c r="D1118" s="82"/>
      <c r="E1118" s="68"/>
      <c r="F1118" s="69"/>
      <c r="G1118" s="69"/>
      <c r="H1118" s="69"/>
      <c r="I1118" s="88"/>
    </row>
    <row r="1119" spans="1:9" x14ac:dyDescent="0.25">
      <c r="A1119" s="68"/>
      <c r="B1119" s="68"/>
      <c r="C1119" s="68"/>
      <c r="D1119" s="82"/>
      <c r="E1119" s="68"/>
      <c r="F1119" s="69"/>
      <c r="G1119" s="69"/>
      <c r="H1119" s="69"/>
      <c r="I1119" s="88"/>
    </row>
    <row r="1120" spans="1:9" x14ac:dyDescent="0.25">
      <c r="A1120" s="68"/>
      <c r="B1120" s="68"/>
      <c r="C1120" s="68"/>
      <c r="D1120" s="82"/>
      <c r="E1120" s="68"/>
      <c r="F1120" s="69"/>
      <c r="G1120" s="69"/>
      <c r="H1120" s="69"/>
      <c r="I1120" s="88"/>
    </row>
    <row r="1121" spans="1:9" x14ac:dyDescent="0.25">
      <c r="A1121" s="68"/>
      <c r="B1121" s="70"/>
      <c r="C1121" s="70"/>
      <c r="D1121" s="82"/>
      <c r="E1121" s="70"/>
      <c r="F1121" s="69"/>
      <c r="G1121" s="69"/>
      <c r="H1121" s="69"/>
      <c r="I1121" s="88"/>
    </row>
    <row r="1122" spans="1:9" x14ac:dyDescent="0.25">
      <c r="A1122" s="68"/>
      <c r="B1122" s="70"/>
      <c r="C1122" s="70"/>
      <c r="D1122" s="82"/>
      <c r="E1122" s="70"/>
      <c r="F1122" s="69"/>
      <c r="G1122" s="69"/>
      <c r="H1122" s="69"/>
      <c r="I1122" s="88"/>
    </row>
    <row r="1123" spans="1:9" x14ac:dyDescent="0.25">
      <c r="A1123" s="68"/>
      <c r="B1123" s="70"/>
      <c r="C1123" s="70"/>
      <c r="D1123" s="82"/>
      <c r="E1123" s="70"/>
      <c r="F1123" s="69"/>
      <c r="G1123" s="69"/>
      <c r="H1123" s="69"/>
      <c r="I1123" s="88"/>
    </row>
    <row r="1124" spans="1:9" x14ac:dyDescent="0.25">
      <c r="A1124" s="68"/>
      <c r="B1124" s="68"/>
      <c r="C1124" s="68"/>
      <c r="D1124" s="82"/>
      <c r="E1124" s="70"/>
      <c r="F1124" s="69"/>
      <c r="G1124" s="69"/>
      <c r="H1124" s="69"/>
      <c r="I1124" s="88"/>
    </row>
    <row r="1125" spans="1:9" x14ac:dyDescent="0.25">
      <c r="A1125" s="68"/>
      <c r="B1125" s="68"/>
      <c r="C1125" s="68"/>
      <c r="D1125" s="82"/>
      <c r="E1125" s="70"/>
      <c r="F1125" s="69"/>
      <c r="G1125" s="69"/>
      <c r="H1125" s="69"/>
      <c r="I1125" s="88"/>
    </row>
    <row r="1126" spans="1:9" x14ac:dyDescent="0.25">
      <c r="A1126" s="68"/>
      <c r="B1126" s="68"/>
      <c r="C1126" s="68"/>
      <c r="D1126" s="82"/>
      <c r="E1126" s="68"/>
      <c r="F1126" s="69"/>
      <c r="G1126" s="69"/>
      <c r="H1126" s="69"/>
      <c r="I1126" s="88"/>
    </row>
    <row r="1127" spans="1:9" x14ac:dyDescent="0.25">
      <c r="A1127" s="68"/>
      <c r="B1127" s="68"/>
      <c r="C1127" s="68"/>
      <c r="D1127" s="82"/>
      <c r="E1127" s="68"/>
      <c r="F1127" s="69"/>
      <c r="G1127" s="69"/>
      <c r="H1127" s="69"/>
      <c r="I1127" s="88"/>
    </row>
    <row r="1128" spans="1:9" x14ac:dyDescent="0.25">
      <c r="A1128" s="68"/>
      <c r="B1128" s="68"/>
      <c r="C1128" s="68"/>
      <c r="D1128" s="82"/>
      <c r="E1128" s="68"/>
      <c r="F1128" s="69"/>
      <c r="G1128" s="69"/>
      <c r="H1128" s="69"/>
      <c r="I1128" s="88"/>
    </row>
    <row r="1129" spans="1:9" x14ac:dyDescent="0.25">
      <c r="A1129" s="68"/>
      <c r="B1129" s="68"/>
      <c r="C1129" s="68"/>
      <c r="D1129" s="82"/>
      <c r="E1129" s="68"/>
      <c r="F1129" s="69"/>
      <c r="G1129" s="69"/>
      <c r="H1129" s="69"/>
      <c r="I1129" s="88"/>
    </row>
    <row r="1130" spans="1:9" x14ac:dyDescent="0.25">
      <c r="A1130" s="68"/>
      <c r="B1130" s="68"/>
      <c r="C1130" s="68"/>
      <c r="D1130" s="82"/>
      <c r="E1130" s="68"/>
      <c r="F1130" s="69"/>
      <c r="G1130" s="69"/>
      <c r="H1130" s="69"/>
      <c r="I1130" s="88"/>
    </row>
    <row r="1131" spans="1:9" x14ac:dyDescent="0.25">
      <c r="A1131" s="68"/>
      <c r="B1131" s="68"/>
      <c r="C1131" s="68"/>
      <c r="D1131" s="82"/>
      <c r="E1131" s="68"/>
      <c r="F1131" s="69"/>
      <c r="G1131" s="69"/>
      <c r="H1131" s="69"/>
      <c r="I1131" s="88"/>
    </row>
    <row r="1132" spans="1:9" x14ac:dyDescent="0.25">
      <c r="A1132" s="68"/>
      <c r="B1132" s="68"/>
      <c r="C1132" s="68"/>
      <c r="D1132" s="82"/>
      <c r="E1132" s="68"/>
      <c r="F1132" s="69"/>
      <c r="G1132" s="69"/>
      <c r="H1132" s="69"/>
      <c r="I1132" s="88"/>
    </row>
    <row r="1133" spans="1:9" x14ac:dyDescent="0.25">
      <c r="A1133" s="68"/>
      <c r="B1133" s="68"/>
      <c r="C1133" s="68"/>
      <c r="D1133" s="82"/>
      <c r="E1133" s="70"/>
      <c r="F1133" s="69"/>
      <c r="G1133" s="69"/>
      <c r="H1133" s="69"/>
      <c r="I1133" s="88"/>
    </row>
    <row r="1134" spans="1:9" x14ac:dyDescent="0.25">
      <c r="A1134" s="68"/>
      <c r="B1134" s="68"/>
      <c r="C1134" s="68"/>
      <c r="D1134" s="82"/>
      <c r="E1134" s="68"/>
      <c r="F1134" s="69"/>
      <c r="G1134" s="69"/>
      <c r="H1134" s="69"/>
      <c r="I1134" s="88"/>
    </row>
    <row r="1135" spans="1:9" x14ac:dyDescent="0.25">
      <c r="A1135" s="68"/>
      <c r="B1135" s="68"/>
      <c r="C1135" s="68"/>
      <c r="D1135" s="82"/>
      <c r="E1135" s="68"/>
      <c r="F1135" s="69"/>
      <c r="G1135" s="69"/>
      <c r="H1135" s="69"/>
      <c r="I1135" s="88"/>
    </row>
    <row r="1136" spans="1:9" x14ac:dyDescent="0.25">
      <c r="A1136" s="68"/>
      <c r="B1136" s="68"/>
      <c r="C1136" s="68"/>
      <c r="D1136" s="82"/>
      <c r="E1136" s="68"/>
      <c r="F1136" s="69"/>
      <c r="G1136" s="69"/>
      <c r="H1136" s="69"/>
      <c r="I1136" s="88"/>
    </row>
    <row r="1137" spans="1:9" x14ac:dyDescent="0.25">
      <c r="A1137" s="68"/>
      <c r="B1137" s="68"/>
      <c r="C1137" s="68"/>
      <c r="D1137" s="82"/>
      <c r="E1137" s="70"/>
      <c r="F1137" s="69"/>
      <c r="G1137" s="69"/>
      <c r="H1137" s="69"/>
      <c r="I1137" s="88"/>
    </row>
    <row r="1138" spans="1:9" x14ac:dyDescent="0.25">
      <c r="A1138" s="68"/>
      <c r="B1138" s="68"/>
      <c r="C1138" s="68"/>
      <c r="D1138" s="82"/>
      <c r="E1138" s="68"/>
      <c r="F1138" s="69"/>
      <c r="G1138" s="69"/>
      <c r="H1138" s="69"/>
      <c r="I1138" s="88"/>
    </row>
    <row r="1139" spans="1:9" x14ac:dyDescent="0.25">
      <c r="A1139" s="68"/>
      <c r="B1139" s="68"/>
      <c r="C1139" s="68"/>
      <c r="D1139" s="82"/>
      <c r="E1139" s="68"/>
      <c r="F1139" s="69"/>
      <c r="G1139" s="69"/>
      <c r="H1139" s="69"/>
      <c r="I1139" s="88"/>
    </row>
    <row r="1140" spans="1:9" x14ac:dyDescent="0.25">
      <c r="A1140" s="68"/>
      <c r="B1140" s="68"/>
      <c r="C1140" s="68"/>
      <c r="D1140" s="82"/>
      <c r="E1140" s="68"/>
      <c r="F1140" s="69"/>
      <c r="G1140" s="69"/>
      <c r="H1140" s="69"/>
      <c r="I1140" s="88"/>
    </row>
    <row r="1141" spans="1:9" x14ac:dyDescent="0.25">
      <c r="A1141" s="68"/>
      <c r="B1141" s="68"/>
      <c r="C1141" s="68"/>
      <c r="D1141" s="82"/>
      <c r="E1141" s="70"/>
      <c r="F1141" s="69"/>
      <c r="G1141" s="69"/>
      <c r="H1141" s="69"/>
      <c r="I1141" s="88"/>
    </row>
    <row r="1142" spans="1:9" x14ac:dyDescent="0.25">
      <c r="A1142" s="68"/>
      <c r="B1142" s="68"/>
      <c r="C1142" s="68"/>
      <c r="D1142" s="82"/>
      <c r="E1142" s="68"/>
      <c r="F1142" s="69"/>
      <c r="G1142" s="69"/>
      <c r="H1142" s="69"/>
      <c r="I1142" s="88"/>
    </row>
    <row r="1143" spans="1:9" x14ac:dyDescent="0.25">
      <c r="A1143" s="68"/>
      <c r="B1143" s="68"/>
      <c r="C1143" s="68"/>
      <c r="D1143" s="82"/>
      <c r="E1143" s="68"/>
      <c r="F1143" s="69"/>
      <c r="G1143" s="69"/>
      <c r="H1143" s="69"/>
      <c r="I1143" s="88"/>
    </row>
    <row r="1144" spans="1:9" x14ac:dyDescent="0.25">
      <c r="A1144" s="68"/>
      <c r="B1144" s="68"/>
      <c r="C1144" s="68"/>
      <c r="D1144" s="82"/>
      <c r="E1144" s="68"/>
      <c r="F1144" s="69"/>
      <c r="G1144" s="69"/>
      <c r="H1144" s="69"/>
      <c r="I1144" s="88"/>
    </row>
    <row r="1145" spans="1:9" x14ac:dyDescent="0.25">
      <c r="A1145" s="68"/>
      <c r="B1145" s="68"/>
      <c r="C1145" s="68"/>
      <c r="D1145" s="82"/>
      <c r="E1145" s="70"/>
      <c r="F1145" s="69"/>
      <c r="G1145" s="69"/>
      <c r="H1145" s="69"/>
      <c r="I1145" s="88"/>
    </row>
    <row r="1146" spans="1:9" x14ac:dyDescent="0.25">
      <c r="A1146" s="68"/>
      <c r="B1146" s="68"/>
      <c r="C1146" s="68"/>
      <c r="D1146" s="82"/>
      <c r="E1146" s="68"/>
      <c r="F1146" s="69"/>
      <c r="G1146" s="69"/>
      <c r="H1146" s="69"/>
      <c r="I1146" s="88"/>
    </row>
    <row r="1147" spans="1:9" x14ac:dyDescent="0.25">
      <c r="A1147" s="68"/>
      <c r="B1147" s="68"/>
      <c r="C1147" s="68"/>
      <c r="D1147" s="82"/>
      <c r="E1147" s="68"/>
      <c r="F1147" s="69"/>
      <c r="G1147" s="69"/>
      <c r="H1147" s="69"/>
      <c r="I1147" s="88"/>
    </row>
    <row r="1148" spans="1:9" x14ac:dyDescent="0.25">
      <c r="A1148" s="68"/>
      <c r="B1148" s="68"/>
      <c r="C1148" s="68"/>
      <c r="D1148" s="82"/>
      <c r="E1148" s="68"/>
      <c r="F1148" s="69"/>
      <c r="G1148" s="69"/>
      <c r="H1148" s="69"/>
      <c r="I1148" s="88"/>
    </row>
    <row r="1149" spans="1:9" x14ac:dyDescent="0.25">
      <c r="A1149" s="68"/>
      <c r="B1149" s="68"/>
      <c r="C1149" s="68"/>
      <c r="D1149" s="82"/>
      <c r="E1149" s="70"/>
      <c r="F1149" s="69"/>
      <c r="G1149" s="69"/>
      <c r="H1149" s="69"/>
      <c r="I1149" s="88"/>
    </row>
    <row r="1150" spans="1:9" x14ac:dyDescent="0.25">
      <c r="A1150" s="68"/>
      <c r="B1150" s="68"/>
      <c r="C1150" s="68"/>
      <c r="D1150" s="82"/>
      <c r="E1150" s="70"/>
      <c r="F1150" s="69"/>
      <c r="G1150" s="69"/>
      <c r="H1150" s="69"/>
      <c r="I1150" s="88"/>
    </row>
    <row r="1151" spans="1:9" x14ac:dyDescent="0.25">
      <c r="A1151" s="68"/>
      <c r="B1151" s="68"/>
      <c r="C1151" s="68"/>
      <c r="D1151" s="82"/>
      <c r="E1151" s="68"/>
      <c r="F1151" s="69"/>
      <c r="G1151" s="69"/>
      <c r="H1151" s="69"/>
      <c r="I1151" s="88"/>
    </row>
    <row r="1152" spans="1:9" x14ac:dyDescent="0.25">
      <c r="A1152" s="68"/>
      <c r="B1152" s="68"/>
      <c r="C1152" s="68"/>
      <c r="D1152" s="82"/>
      <c r="E1152" s="68"/>
      <c r="F1152" s="69"/>
      <c r="G1152" s="69"/>
      <c r="H1152" s="69"/>
      <c r="I1152" s="88"/>
    </row>
    <row r="1153" spans="1:9" x14ac:dyDescent="0.25">
      <c r="A1153" s="68"/>
      <c r="B1153" s="68"/>
      <c r="C1153" s="68"/>
      <c r="D1153" s="82"/>
      <c r="E1153" s="68"/>
      <c r="F1153" s="69"/>
      <c r="G1153" s="69"/>
      <c r="H1153" s="69"/>
      <c r="I1153" s="88"/>
    </row>
    <row r="1154" spans="1:9" x14ac:dyDescent="0.25">
      <c r="A1154" s="68"/>
      <c r="B1154" s="68"/>
      <c r="C1154" s="68"/>
      <c r="D1154" s="82"/>
      <c r="E1154" s="70"/>
      <c r="F1154" s="69"/>
      <c r="G1154" s="69"/>
      <c r="H1154" s="69"/>
      <c r="I1154" s="88"/>
    </row>
    <row r="1155" spans="1:9" x14ac:dyDescent="0.25">
      <c r="A1155" s="68"/>
      <c r="B1155" s="68"/>
      <c r="C1155" s="68"/>
      <c r="D1155" s="82"/>
      <c r="E1155" s="70"/>
      <c r="F1155" s="69"/>
      <c r="G1155" s="69"/>
      <c r="H1155" s="69"/>
      <c r="I1155" s="88"/>
    </row>
    <row r="1156" spans="1:9" x14ac:dyDescent="0.25">
      <c r="A1156" s="68"/>
      <c r="B1156" s="68"/>
      <c r="C1156" s="68"/>
      <c r="D1156" s="82"/>
      <c r="E1156" s="68"/>
      <c r="F1156" s="69"/>
      <c r="G1156" s="69"/>
      <c r="H1156" s="69"/>
      <c r="I1156" s="88"/>
    </row>
    <row r="1157" spans="1:9" x14ac:dyDescent="0.25">
      <c r="A1157" s="68"/>
      <c r="B1157" s="68"/>
      <c r="C1157" s="68"/>
      <c r="D1157" s="82"/>
      <c r="E1157" s="68"/>
      <c r="F1157" s="69"/>
      <c r="G1157" s="69"/>
      <c r="H1157" s="69"/>
      <c r="I1157" s="88"/>
    </row>
    <row r="1158" spans="1:9" x14ac:dyDescent="0.25">
      <c r="A1158" s="68"/>
      <c r="B1158" s="68"/>
      <c r="C1158" s="68"/>
      <c r="D1158" s="82"/>
      <c r="E1158" s="68"/>
      <c r="F1158" s="69"/>
      <c r="G1158" s="69"/>
      <c r="H1158" s="69"/>
      <c r="I1158" s="88"/>
    </row>
    <row r="1159" spans="1:9" x14ac:dyDescent="0.25">
      <c r="A1159" s="68"/>
      <c r="B1159" s="68"/>
      <c r="C1159" s="68"/>
      <c r="D1159" s="82"/>
      <c r="E1159" s="70"/>
      <c r="F1159" s="69"/>
      <c r="G1159" s="69"/>
      <c r="H1159" s="69"/>
      <c r="I1159" s="88"/>
    </row>
    <row r="1160" spans="1:9" x14ac:dyDescent="0.25">
      <c r="A1160" s="68"/>
      <c r="B1160" s="68"/>
      <c r="C1160" s="68"/>
      <c r="D1160" s="82"/>
      <c r="E1160" s="70"/>
      <c r="F1160" s="69"/>
      <c r="G1160" s="69"/>
      <c r="H1160" s="69"/>
      <c r="I1160" s="88"/>
    </row>
    <row r="1161" spans="1:9" x14ac:dyDescent="0.25">
      <c r="A1161" s="68"/>
      <c r="B1161" s="68"/>
      <c r="C1161" s="68"/>
      <c r="D1161" s="82"/>
      <c r="E1161" s="68"/>
      <c r="F1161" s="69"/>
      <c r="G1161" s="69"/>
      <c r="H1161" s="69"/>
      <c r="I1161" s="88"/>
    </row>
    <row r="1162" spans="1:9" x14ac:dyDescent="0.25">
      <c r="A1162" s="68"/>
      <c r="B1162" s="68"/>
      <c r="C1162" s="68"/>
      <c r="D1162" s="82"/>
      <c r="E1162" s="68"/>
      <c r="F1162" s="69"/>
      <c r="G1162" s="69"/>
      <c r="H1162" s="69"/>
      <c r="I1162" s="88"/>
    </row>
    <row r="1163" spans="1:9" x14ac:dyDescent="0.25">
      <c r="A1163" s="68"/>
      <c r="B1163" s="68"/>
      <c r="C1163" s="68"/>
      <c r="D1163" s="82"/>
      <c r="E1163" s="68"/>
      <c r="F1163" s="69"/>
      <c r="G1163" s="69"/>
      <c r="H1163" s="69"/>
      <c r="I1163" s="88"/>
    </row>
    <row r="1164" spans="1:9" x14ac:dyDescent="0.25">
      <c r="A1164" s="68"/>
      <c r="B1164" s="68"/>
      <c r="C1164" s="68"/>
      <c r="D1164" s="82"/>
      <c r="E1164" s="70"/>
      <c r="F1164" s="69"/>
      <c r="G1164" s="69"/>
      <c r="H1164" s="69"/>
      <c r="I1164" s="88"/>
    </row>
    <row r="1165" spans="1:9" x14ac:dyDescent="0.25">
      <c r="A1165" s="68"/>
      <c r="B1165" s="68"/>
      <c r="C1165" s="68"/>
      <c r="D1165" s="82"/>
      <c r="E1165" s="68"/>
      <c r="F1165" s="69"/>
      <c r="G1165" s="69"/>
      <c r="H1165" s="69"/>
      <c r="I1165" s="88"/>
    </row>
    <row r="1166" spans="1:9" x14ac:dyDescent="0.25">
      <c r="A1166" s="68"/>
      <c r="B1166" s="68"/>
      <c r="C1166" s="68"/>
      <c r="D1166" s="82"/>
      <c r="E1166" s="68"/>
      <c r="F1166" s="69"/>
      <c r="G1166" s="69"/>
      <c r="H1166" s="69"/>
      <c r="I1166" s="88"/>
    </row>
    <row r="1167" spans="1:9" x14ac:dyDescent="0.25">
      <c r="A1167" s="68"/>
      <c r="B1167" s="68"/>
      <c r="C1167" s="68"/>
      <c r="D1167" s="82"/>
      <c r="E1167" s="68"/>
      <c r="F1167" s="69"/>
      <c r="G1167" s="69"/>
      <c r="H1167" s="69"/>
      <c r="I1167" s="88"/>
    </row>
    <row r="1168" spans="1:9" x14ac:dyDescent="0.25">
      <c r="A1168" s="68"/>
      <c r="B1168" s="68"/>
      <c r="C1168" s="68"/>
      <c r="D1168" s="82"/>
      <c r="E1168" s="70"/>
      <c r="F1168" s="69"/>
      <c r="G1168" s="69"/>
      <c r="H1168" s="69"/>
      <c r="I1168" s="88"/>
    </row>
    <row r="1169" spans="1:9" x14ac:dyDescent="0.25">
      <c r="A1169" s="68"/>
      <c r="B1169" s="68"/>
      <c r="C1169" s="68"/>
      <c r="D1169" s="82"/>
      <c r="E1169" s="70"/>
      <c r="F1169" s="69"/>
      <c r="G1169" s="69"/>
      <c r="H1169" s="69"/>
      <c r="I1169" s="88"/>
    </row>
    <row r="1170" spans="1:9" x14ac:dyDescent="0.25">
      <c r="A1170" s="68"/>
      <c r="B1170" s="68"/>
      <c r="C1170" s="68"/>
      <c r="D1170" s="82"/>
      <c r="E1170" s="68"/>
      <c r="F1170" s="69"/>
      <c r="G1170" s="69"/>
      <c r="H1170" s="69"/>
      <c r="I1170" s="88"/>
    </row>
    <row r="1171" spans="1:9" x14ac:dyDescent="0.25">
      <c r="A1171" s="68"/>
      <c r="B1171" s="68"/>
      <c r="C1171" s="68"/>
      <c r="D1171" s="82"/>
      <c r="E1171" s="68"/>
      <c r="F1171" s="69"/>
      <c r="G1171" s="69"/>
      <c r="H1171" s="69"/>
      <c r="I1171" s="88"/>
    </row>
    <row r="1172" spans="1:9" x14ac:dyDescent="0.25">
      <c r="A1172" s="68"/>
      <c r="B1172" s="68"/>
      <c r="C1172" s="68"/>
      <c r="D1172" s="82"/>
      <c r="E1172" s="68"/>
      <c r="F1172" s="69"/>
      <c r="G1172" s="69"/>
      <c r="H1172" s="69"/>
      <c r="I1172" s="88"/>
    </row>
    <row r="1173" spans="1:9" x14ac:dyDescent="0.25">
      <c r="A1173" s="68"/>
      <c r="B1173" s="68"/>
      <c r="C1173" s="68"/>
      <c r="D1173" s="82"/>
      <c r="E1173" s="68"/>
      <c r="F1173" s="69"/>
      <c r="G1173" s="69"/>
      <c r="H1173" s="69"/>
      <c r="I1173" s="88"/>
    </row>
    <row r="1174" spans="1:9" x14ac:dyDescent="0.25">
      <c r="A1174" s="68"/>
      <c r="B1174" s="68"/>
      <c r="C1174" s="68"/>
      <c r="D1174" s="82"/>
      <c r="E1174" s="68"/>
      <c r="F1174" s="69"/>
      <c r="G1174" s="69"/>
      <c r="H1174" s="69"/>
      <c r="I1174" s="88"/>
    </row>
    <row r="1175" spans="1:9" x14ac:dyDescent="0.25">
      <c r="A1175" s="68"/>
      <c r="B1175" s="68"/>
      <c r="C1175" s="68"/>
      <c r="D1175" s="82"/>
      <c r="E1175" s="70"/>
      <c r="F1175" s="69"/>
      <c r="G1175" s="69"/>
      <c r="H1175" s="69"/>
      <c r="I1175" s="88"/>
    </row>
    <row r="1176" spans="1:9" x14ac:dyDescent="0.25">
      <c r="A1176" s="68"/>
      <c r="B1176" s="68"/>
      <c r="C1176" s="68"/>
      <c r="D1176" s="82"/>
      <c r="E1176" s="70"/>
      <c r="F1176" s="69"/>
      <c r="G1176" s="69"/>
      <c r="H1176" s="69"/>
      <c r="I1176" s="88"/>
    </row>
    <row r="1177" spans="1:9" x14ac:dyDescent="0.25">
      <c r="A1177" s="68"/>
      <c r="B1177" s="68"/>
      <c r="C1177" s="68"/>
      <c r="D1177" s="82"/>
      <c r="E1177" s="68"/>
      <c r="F1177" s="69"/>
      <c r="G1177" s="69"/>
      <c r="H1177" s="69"/>
      <c r="I1177" s="88"/>
    </row>
    <row r="1178" spans="1:9" x14ac:dyDescent="0.25">
      <c r="A1178" s="68"/>
      <c r="B1178" s="68"/>
      <c r="C1178" s="68"/>
      <c r="D1178" s="82"/>
      <c r="E1178" s="68"/>
      <c r="F1178" s="69"/>
      <c r="G1178" s="69"/>
      <c r="H1178" s="69"/>
      <c r="I1178" s="88"/>
    </row>
    <row r="1179" spans="1:9" x14ac:dyDescent="0.25">
      <c r="A1179" s="68"/>
      <c r="B1179" s="68"/>
      <c r="C1179" s="68"/>
      <c r="D1179" s="82"/>
      <c r="E1179" s="68"/>
      <c r="F1179" s="69"/>
      <c r="G1179" s="69"/>
      <c r="H1179" s="69"/>
      <c r="I1179" s="88"/>
    </row>
    <row r="1180" spans="1:9" x14ac:dyDescent="0.25">
      <c r="A1180" s="68"/>
      <c r="B1180" s="68"/>
      <c r="C1180" s="68"/>
      <c r="D1180" s="82"/>
      <c r="E1180" s="70"/>
      <c r="F1180" s="69"/>
      <c r="G1180" s="69"/>
      <c r="H1180" s="69"/>
      <c r="I1180" s="88"/>
    </row>
    <row r="1181" spans="1:9" x14ac:dyDescent="0.25">
      <c r="A1181" s="68"/>
      <c r="B1181" s="68"/>
      <c r="C1181" s="68"/>
      <c r="D1181" s="82"/>
      <c r="E1181" s="70"/>
      <c r="F1181" s="69"/>
      <c r="G1181" s="69"/>
      <c r="H1181" s="69"/>
      <c r="I1181" s="88"/>
    </row>
    <row r="1182" spans="1:9" x14ac:dyDescent="0.25">
      <c r="A1182" s="68"/>
      <c r="B1182" s="68"/>
      <c r="C1182" s="68"/>
      <c r="D1182" s="82"/>
      <c r="E1182" s="68"/>
      <c r="F1182" s="69"/>
      <c r="G1182" s="69"/>
      <c r="H1182" s="69"/>
      <c r="I1182" s="88"/>
    </row>
    <row r="1183" spans="1:9" x14ac:dyDescent="0.25">
      <c r="A1183" s="68"/>
      <c r="B1183" s="68"/>
      <c r="C1183" s="68"/>
      <c r="D1183" s="82"/>
      <c r="E1183" s="68"/>
      <c r="F1183" s="69"/>
      <c r="G1183" s="69"/>
      <c r="H1183" s="69"/>
      <c r="I1183" s="88"/>
    </row>
    <row r="1184" spans="1:9" x14ac:dyDescent="0.25">
      <c r="A1184" s="68"/>
      <c r="B1184" s="68"/>
      <c r="C1184" s="68"/>
      <c r="D1184" s="82"/>
      <c r="E1184" s="68"/>
      <c r="F1184" s="69"/>
      <c r="G1184" s="69"/>
      <c r="H1184" s="69"/>
      <c r="I1184" s="88"/>
    </row>
    <row r="1185" spans="1:9" x14ac:dyDescent="0.25">
      <c r="A1185" s="68"/>
      <c r="B1185" s="68"/>
      <c r="C1185" s="68"/>
      <c r="D1185" s="82"/>
      <c r="E1185" s="70"/>
      <c r="F1185" s="69"/>
      <c r="G1185" s="69"/>
      <c r="H1185" s="69"/>
      <c r="I1185" s="88"/>
    </row>
    <row r="1186" spans="1:9" x14ac:dyDescent="0.25">
      <c r="A1186" s="68"/>
      <c r="B1186" s="68"/>
      <c r="C1186" s="68"/>
      <c r="D1186" s="82"/>
      <c r="E1186" s="70"/>
      <c r="F1186" s="69"/>
      <c r="G1186" s="69"/>
      <c r="H1186" s="69"/>
      <c r="I1186" s="88"/>
    </row>
    <row r="1187" spans="1:9" x14ac:dyDescent="0.25">
      <c r="A1187" s="68"/>
      <c r="B1187" s="68"/>
      <c r="C1187" s="68"/>
      <c r="D1187" s="82"/>
      <c r="E1187" s="68"/>
      <c r="F1187" s="69"/>
      <c r="G1187" s="69"/>
      <c r="H1187" s="69"/>
      <c r="I1187" s="88"/>
    </row>
    <row r="1188" spans="1:9" x14ac:dyDescent="0.25">
      <c r="A1188" s="68"/>
      <c r="B1188" s="68"/>
      <c r="C1188" s="68"/>
      <c r="D1188" s="82"/>
      <c r="E1188" s="68"/>
      <c r="F1188" s="69"/>
      <c r="G1188" s="69"/>
      <c r="H1188" s="69"/>
      <c r="I1188" s="88"/>
    </row>
    <row r="1189" spans="1:9" x14ac:dyDescent="0.25">
      <c r="A1189" s="68"/>
      <c r="B1189" s="68"/>
      <c r="C1189" s="68"/>
      <c r="D1189" s="82"/>
      <c r="E1189" s="68"/>
      <c r="F1189" s="69"/>
      <c r="G1189" s="69"/>
      <c r="H1189" s="69"/>
      <c r="I1189" s="88"/>
    </row>
    <row r="1190" spans="1:9" x14ac:dyDescent="0.25">
      <c r="A1190" s="68"/>
      <c r="B1190" s="68"/>
      <c r="C1190" s="68"/>
      <c r="D1190" s="82"/>
      <c r="E1190" s="70"/>
      <c r="F1190" s="69"/>
      <c r="G1190" s="69"/>
      <c r="H1190" s="69"/>
      <c r="I1190" s="88"/>
    </row>
    <row r="1191" spans="1:9" x14ac:dyDescent="0.25">
      <c r="A1191" s="68"/>
      <c r="B1191" s="68"/>
      <c r="C1191" s="68"/>
      <c r="D1191" s="82"/>
      <c r="E1191" s="70"/>
      <c r="F1191" s="69"/>
      <c r="G1191" s="69"/>
      <c r="H1191" s="69"/>
      <c r="I1191" s="88"/>
    </row>
    <row r="1192" spans="1:9" x14ac:dyDescent="0.25">
      <c r="A1192" s="68"/>
      <c r="B1192" s="68"/>
      <c r="C1192" s="68"/>
      <c r="D1192" s="82"/>
      <c r="E1192" s="68"/>
      <c r="F1192" s="69"/>
      <c r="G1192" s="69"/>
      <c r="H1192" s="69"/>
      <c r="I1192" s="88"/>
    </row>
    <row r="1193" spans="1:9" x14ac:dyDescent="0.25">
      <c r="A1193" s="68"/>
      <c r="B1193" s="68"/>
      <c r="C1193" s="68"/>
      <c r="D1193" s="82"/>
      <c r="E1193" s="68"/>
      <c r="F1193" s="69"/>
      <c r="G1193" s="69"/>
      <c r="H1193" s="69"/>
      <c r="I1193" s="88"/>
    </row>
    <row r="1194" spans="1:9" x14ac:dyDescent="0.25">
      <c r="A1194" s="68"/>
      <c r="B1194" s="68"/>
      <c r="C1194" s="68"/>
      <c r="D1194" s="82"/>
      <c r="E1194" s="68"/>
      <c r="F1194" s="69"/>
      <c r="G1194" s="69"/>
      <c r="H1194" s="69"/>
      <c r="I1194" s="88"/>
    </row>
    <row r="1195" spans="1:9" x14ac:dyDescent="0.25">
      <c r="A1195" s="68"/>
      <c r="B1195" s="68"/>
      <c r="C1195" s="68"/>
      <c r="D1195" s="82"/>
      <c r="E1195" s="70"/>
      <c r="F1195" s="69"/>
      <c r="G1195" s="69"/>
      <c r="H1195" s="69"/>
      <c r="I1195" s="88"/>
    </row>
    <row r="1196" spans="1:9" x14ac:dyDescent="0.25">
      <c r="A1196" s="68"/>
      <c r="B1196" s="68"/>
      <c r="C1196" s="68"/>
      <c r="D1196" s="82"/>
      <c r="E1196" s="68"/>
      <c r="F1196" s="69"/>
      <c r="G1196" s="69"/>
      <c r="H1196" s="69"/>
      <c r="I1196" s="88"/>
    </row>
    <row r="1197" spans="1:9" x14ac:dyDescent="0.25">
      <c r="A1197" s="68"/>
      <c r="B1197" s="68"/>
      <c r="C1197" s="68"/>
      <c r="D1197" s="82"/>
      <c r="E1197" s="68"/>
      <c r="F1197" s="69"/>
      <c r="G1197" s="69"/>
      <c r="H1197" s="69"/>
      <c r="I1197" s="88"/>
    </row>
    <row r="1198" spans="1:9" x14ac:dyDescent="0.25">
      <c r="A1198" s="68"/>
      <c r="B1198" s="68"/>
      <c r="C1198" s="68"/>
      <c r="D1198" s="82"/>
      <c r="E1198" s="68"/>
      <c r="F1198" s="69"/>
      <c r="G1198" s="69"/>
      <c r="H1198" s="69"/>
      <c r="I1198" s="88"/>
    </row>
    <row r="1199" spans="1:9" x14ac:dyDescent="0.25">
      <c r="A1199" s="68"/>
      <c r="B1199" s="68"/>
      <c r="C1199" s="68"/>
      <c r="D1199" s="82"/>
      <c r="E1199" s="70"/>
      <c r="F1199" s="69"/>
      <c r="G1199" s="69"/>
      <c r="H1199" s="69"/>
      <c r="I1199" s="88"/>
    </row>
    <row r="1200" spans="1:9" x14ac:dyDescent="0.25">
      <c r="A1200" s="68"/>
      <c r="B1200" s="68"/>
      <c r="C1200" s="68"/>
      <c r="D1200" s="82"/>
      <c r="E1200" s="70"/>
      <c r="F1200" s="69"/>
      <c r="G1200" s="69"/>
      <c r="H1200" s="69"/>
      <c r="I1200" s="88"/>
    </row>
    <row r="1201" spans="1:9" x14ac:dyDescent="0.25">
      <c r="A1201" s="68"/>
      <c r="B1201" s="68"/>
      <c r="C1201" s="68"/>
      <c r="D1201" s="82"/>
      <c r="E1201" s="68"/>
      <c r="F1201" s="69"/>
      <c r="G1201" s="69"/>
      <c r="H1201" s="69"/>
      <c r="I1201" s="88"/>
    </row>
    <row r="1202" spans="1:9" x14ac:dyDescent="0.25">
      <c r="A1202" s="68"/>
      <c r="B1202" s="68"/>
      <c r="C1202" s="68"/>
      <c r="D1202" s="82"/>
      <c r="E1202" s="68"/>
      <c r="F1202" s="69"/>
      <c r="G1202" s="69"/>
      <c r="H1202" s="69"/>
      <c r="I1202" s="88"/>
    </row>
    <row r="1203" spans="1:9" x14ac:dyDescent="0.25">
      <c r="A1203" s="68"/>
      <c r="B1203" s="68"/>
      <c r="C1203" s="68"/>
      <c r="D1203" s="82"/>
      <c r="E1203" s="68"/>
      <c r="F1203" s="69"/>
      <c r="G1203" s="69"/>
      <c r="H1203" s="69"/>
      <c r="I1203" s="88"/>
    </row>
    <row r="1204" spans="1:9" x14ac:dyDescent="0.25">
      <c r="A1204" s="71"/>
      <c r="B1204" s="71"/>
      <c r="C1204" s="71"/>
      <c r="D1204" s="83"/>
      <c r="E1204" s="71"/>
      <c r="F1204" s="72"/>
      <c r="G1204" s="72"/>
      <c r="H1204" s="72"/>
      <c r="I1204" s="88"/>
    </row>
    <row r="1205" spans="1:9" x14ac:dyDescent="0.25">
      <c r="A1205" s="88"/>
      <c r="B1205" s="88"/>
      <c r="C1205" s="88"/>
      <c r="D1205" s="89"/>
      <c r="E1205" s="88"/>
      <c r="F1205" s="88"/>
      <c r="G1205" s="88"/>
      <c r="H1205" s="88"/>
      <c r="I1205" s="88"/>
    </row>
    <row r="1206" spans="1:9" x14ac:dyDescent="0.25">
      <c r="A1206" s="88"/>
      <c r="B1206" s="88"/>
      <c r="C1206" s="88"/>
      <c r="D1206" s="89"/>
      <c r="E1206" s="88"/>
      <c r="F1206" s="88"/>
      <c r="G1206" s="88"/>
      <c r="H1206" s="88"/>
      <c r="I1206" s="88"/>
    </row>
    <row r="1207" spans="1:9" x14ac:dyDescent="0.25">
      <c r="A1207" s="88"/>
      <c r="B1207" s="88"/>
      <c r="C1207" s="88"/>
      <c r="D1207" s="89"/>
      <c r="E1207" s="88"/>
      <c r="F1207" s="88"/>
      <c r="G1207" s="88"/>
      <c r="H1207" s="88"/>
      <c r="I1207" s="88"/>
    </row>
    <row r="1208" spans="1:9" x14ac:dyDescent="0.25">
      <c r="A1208" s="88"/>
      <c r="B1208" s="88"/>
      <c r="C1208" s="88"/>
      <c r="D1208" s="89"/>
      <c r="E1208" s="88"/>
      <c r="F1208" s="88"/>
      <c r="G1208" s="88"/>
      <c r="H1208" s="88"/>
      <c r="I1208" s="88"/>
    </row>
    <row r="1209" spans="1:9" x14ac:dyDescent="0.25">
      <c r="A1209" s="88"/>
      <c r="B1209" s="88"/>
      <c r="C1209" s="88"/>
      <c r="D1209" s="89"/>
      <c r="E1209" s="88"/>
      <c r="F1209" s="88"/>
      <c r="G1209" s="88"/>
      <c r="H1209" s="88"/>
      <c r="I1209" s="88"/>
    </row>
    <row r="1210" spans="1:9" x14ac:dyDescent="0.25">
      <c r="A1210" s="88"/>
      <c r="B1210" s="88"/>
      <c r="C1210" s="88"/>
      <c r="D1210" s="89"/>
      <c r="E1210" s="88"/>
      <c r="F1210" s="88"/>
      <c r="G1210" s="88"/>
      <c r="H1210" s="88"/>
      <c r="I1210" s="88"/>
    </row>
    <row r="1211" spans="1:9" x14ac:dyDescent="0.25">
      <c r="A1211" s="88"/>
      <c r="B1211" s="88"/>
      <c r="C1211" s="88"/>
      <c r="D1211" s="89"/>
      <c r="E1211" s="88"/>
      <c r="F1211" s="88"/>
      <c r="G1211" s="88"/>
      <c r="H1211" s="88"/>
      <c r="I1211" s="88"/>
    </row>
    <row r="1212" spans="1:9" x14ac:dyDescent="0.25">
      <c r="A1212" s="88"/>
      <c r="B1212" s="88"/>
      <c r="C1212" s="88"/>
      <c r="D1212" s="89"/>
      <c r="E1212" s="88"/>
      <c r="F1212" s="88"/>
      <c r="G1212" s="88"/>
      <c r="H1212" s="88"/>
      <c r="I1212" s="88"/>
    </row>
    <row r="1213" spans="1:9" x14ac:dyDescent="0.25">
      <c r="A1213" s="88"/>
      <c r="B1213" s="88"/>
      <c r="C1213" s="88"/>
      <c r="D1213" s="89"/>
      <c r="E1213" s="88"/>
      <c r="F1213" s="88"/>
      <c r="G1213" s="88"/>
      <c r="H1213" s="88"/>
      <c r="I1213" s="88"/>
    </row>
    <row r="1214" spans="1:9" x14ac:dyDescent="0.25">
      <c r="A1214" s="88"/>
      <c r="B1214" s="88"/>
      <c r="C1214" s="88"/>
      <c r="D1214" s="89"/>
      <c r="E1214" s="88"/>
      <c r="F1214" s="88"/>
      <c r="G1214" s="88"/>
      <c r="H1214" s="88"/>
      <c r="I1214" s="88"/>
    </row>
    <row r="1215" spans="1:9" x14ac:dyDescent="0.25">
      <c r="A1215" s="88"/>
      <c r="B1215" s="88"/>
      <c r="C1215" s="88"/>
      <c r="D1215" s="89"/>
      <c r="E1215" s="88"/>
      <c r="F1215" s="88"/>
      <c r="G1215" s="88"/>
      <c r="H1215" s="88"/>
      <c r="I1215" s="88"/>
    </row>
    <row r="1216" spans="1:9" x14ac:dyDescent="0.25">
      <c r="A1216" s="88"/>
      <c r="B1216" s="88"/>
      <c r="C1216" s="88"/>
      <c r="D1216" s="89"/>
      <c r="E1216" s="88"/>
      <c r="F1216" s="88"/>
      <c r="G1216" s="88"/>
      <c r="H1216" s="88"/>
      <c r="I1216" s="88"/>
    </row>
    <row r="1217" spans="1:9" x14ac:dyDescent="0.25">
      <c r="A1217" s="88"/>
      <c r="B1217" s="88"/>
      <c r="C1217" s="88"/>
      <c r="D1217" s="89"/>
      <c r="E1217" s="88"/>
      <c r="F1217" s="88"/>
      <c r="G1217" s="88"/>
      <c r="H1217" s="88"/>
      <c r="I1217" s="88"/>
    </row>
    <row r="1218" spans="1:9" x14ac:dyDescent="0.25">
      <c r="A1218" s="88"/>
      <c r="B1218" s="88"/>
      <c r="C1218" s="88"/>
      <c r="D1218" s="89"/>
      <c r="E1218" s="88"/>
      <c r="F1218" s="88"/>
      <c r="G1218" s="88"/>
      <c r="H1218" s="88"/>
      <c r="I1218" s="88"/>
    </row>
    <row r="1219" spans="1:9" x14ac:dyDescent="0.25">
      <c r="A1219" s="88"/>
      <c r="B1219" s="88"/>
      <c r="C1219" s="88"/>
      <c r="D1219" s="89"/>
      <c r="E1219" s="88"/>
      <c r="F1219" s="88"/>
      <c r="G1219" s="88"/>
      <c r="H1219" s="88"/>
      <c r="I1219" s="88"/>
    </row>
    <row r="1220" spans="1:9" x14ac:dyDescent="0.25">
      <c r="A1220" s="88"/>
      <c r="B1220" s="88"/>
      <c r="C1220" s="88"/>
      <c r="D1220" s="89"/>
      <c r="E1220" s="88"/>
      <c r="F1220" s="88"/>
      <c r="G1220" s="88"/>
      <c r="H1220" s="88"/>
      <c r="I1220" s="88"/>
    </row>
    <row r="1221" spans="1:9" x14ac:dyDescent="0.25">
      <c r="A1221" s="88"/>
      <c r="B1221" s="88"/>
      <c r="C1221" s="88"/>
      <c r="D1221" s="89"/>
      <c r="E1221" s="88"/>
      <c r="F1221" s="88"/>
      <c r="G1221" s="88"/>
      <c r="H1221" s="88"/>
      <c r="I1221" s="88"/>
    </row>
    <row r="1222" spans="1:9" x14ac:dyDescent="0.25">
      <c r="A1222" s="88"/>
      <c r="B1222" s="88"/>
      <c r="C1222" s="88"/>
      <c r="D1222" s="89"/>
      <c r="E1222" s="88"/>
      <c r="F1222" s="88"/>
      <c r="G1222" s="88"/>
      <c r="H1222" s="88"/>
      <c r="I1222" s="88"/>
    </row>
    <row r="1223" spans="1:9" x14ac:dyDescent="0.25">
      <c r="A1223" s="88"/>
      <c r="B1223" s="88"/>
      <c r="C1223" s="88"/>
      <c r="D1223" s="89"/>
      <c r="E1223" s="88"/>
      <c r="F1223" s="88"/>
      <c r="G1223" s="88"/>
      <c r="H1223" s="88"/>
      <c r="I1223" s="88"/>
    </row>
    <row r="1224" spans="1:9" x14ac:dyDescent="0.25">
      <c r="A1224" s="88"/>
      <c r="B1224" s="88"/>
      <c r="C1224" s="88"/>
      <c r="D1224" s="89"/>
      <c r="E1224" s="88"/>
      <c r="F1224" s="88"/>
      <c r="G1224" s="88"/>
      <c r="H1224" s="88"/>
      <c r="I1224" s="88"/>
    </row>
    <row r="1225" spans="1:9" x14ac:dyDescent="0.25">
      <c r="A1225" s="88"/>
      <c r="B1225" s="88"/>
      <c r="C1225" s="88"/>
      <c r="D1225" s="89"/>
      <c r="E1225" s="88"/>
      <c r="F1225" s="88"/>
      <c r="G1225" s="88"/>
      <c r="H1225" s="88"/>
      <c r="I1225" s="88"/>
    </row>
    <row r="1226" spans="1:9" x14ac:dyDescent="0.25">
      <c r="A1226" s="88"/>
      <c r="B1226" s="88"/>
      <c r="C1226" s="88"/>
      <c r="D1226" s="89"/>
      <c r="E1226" s="88"/>
      <c r="F1226" s="88"/>
      <c r="G1226" s="88"/>
      <c r="H1226" s="88"/>
      <c r="I1226" s="88"/>
    </row>
    <row r="1227" spans="1:9" x14ac:dyDescent="0.25">
      <c r="A1227" s="88"/>
      <c r="B1227" s="88"/>
      <c r="C1227" s="88"/>
      <c r="D1227" s="89"/>
      <c r="E1227" s="88"/>
      <c r="F1227" s="88"/>
      <c r="G1227" s="88"/>
      <c r="H1227" s="88"/>
      <c r="I1227" s="88"/>
    </row>
    <row r="1228" spans="1:9" x14ac:dyDescent="0.25">
      <c r="A1228" s="88"/>
      <c r="B1228" s="88"/>
      <c r="C1228" s="88"/>
      <c r="D1228" s="89"/>
      <c r="E1228" s="88"/>
      <c r="F1228" s="88"/>
      <c r="G1228" s="88"/>
      <c r="H1228" s="88"/>
      <c r="I1228" s="88"/>
    </row>
    <row r="1229" spans="1:9" x14ac:dyDescent="0.25">
      <c r="A1229" s="88"/>
      <c r="B1229" s="88"/>
      <c r="C1229" s="88"/>
      <c r="D1229" s="89"/>
      <c r="E1229" s="88"/>
      <c r="F1229" s="88"/>
      <c r="G1229" s="88"/>
      <c r="H1229" s="88"/>
      <c r="I1229" s="88"/>
    </row>
    <row r="1230" spans="1:9" x14ac:dyDescent="0.25">
      <c r="A1230" s="88"/>
      <c r="B1230" s="88"/>
      <c r="C1230" s="88"/>
      <c r="D1230" s="89"/>
      <c r="E1230" s="88"/>
      <c r="F1230" s="88"/>
      <c r="G1230" s="88"/>
      <c r="H1230" s="88"/>
      <c r="I1230" s="88"/>
    </row>
    <row r="1231" spans="1:9" x14ac:dyDescent="0.25">
      <c r="A1231" s="88"/>
      <c r="B1231" s="88"/>
      <c r="C1231" s="88"/>
      <c r="D1231" s="89"/>
      <c r="E1231" s="88"/>
      <c r="F1231" s="88"/>
      <c r="G1231" s="88"/>
      <c r="H1231" s="88"/>
      <c r="I1231" s="88"/>
    </row>
    <row r="1232" spans="1:9" x14ac:dyDescent="0.25">
      <c r="A1232" s="88"/>
      <c r="B1232" s="88"/>
      <c r="C1232" s="88"/>
      <c r="D1232" s="89"/>
      <c r="E1232" s="88"/>
      <c r="F1232" s="88"/>
      <c r="G1232" s="88"/>
      <c r="H1232" s="88"/>
      <c r="I1232" s="88"/>
    </row>
    <row r="1233" spans="1:9" x14ac:dyDescent="0.25">
      <c r="A1233" s="88"/>
      <c r="B1233" s="88"/>
      <c r="C1233" s="88"/>
      <c r="D1233" s="89"/>
      <c r="E1233" s="88"/>
      <c r="F1233" s="88"/>
      <c r="G1233" s="88"/>
      <c r="H1233" s="88"/>
      <c r="I1233" s="88"/>
    </row>
    <row r="1234" spans="1:9" x14ac:dyDescent="0.25">
      <c r="A1234" s="88"/>
      <c r="B1234" s="88"/>
      <c r="C1234" s="88"/>
      <c r="D1234" s="89"/>
      <c r="E1234" s="88"/>
      <c r="F1234" s="88"/>
      <c r="G1234" s="88"/>
      <c r="H1234" s="88"/>
      <c r="I1234" s="88"/>
    </row>
    <row r="1235" spans="1:9" x14ac:dyDescent="0.25">
      <c r="A1235" s="88"/>
      <c r="B1235" s="88"/>
      <c r="C1235" s="88"/>
      <c r="D1235" s="89"/>
      <c r="E1235" s="88"/>
      <c r="F1235" s="88"/>
      <c r="G1235" s="88"/>
      <c r="H1235" s="88"/>
      <c r="I1235" s="88"/>
    </row>
    <row r="1236" spans="1:9" x14ac:dyDescent="0.25">
      <c r="A1236" s="88"/>
      <c r="B1236" s="88"/>
      <c r="C1236" s="88"/>
      <c r="D1236" s="89"/>
      <c r="E1236" s="88"/>
      <c r="F1236" s="88"/>
      <c r="G1236" s="88"/>
      <c r="H1236" s="88"/>
      <c r="I1236" s="88"/>
    </row>
    <row r="1237" spans="1:9" x14ac:dyDescent="0.25">
      <c r="A1237" s="88"/>
      <c r="B1237" s="88"/>
      <c r="C1237" s="88"/>
      <c r="D1237" s="89"/>
      <c r="E1237" s="88"/>
      <c r="F1237" s="88"/>
      <c r="G1237" s="88"/>
      <c r="H1237" s="88"/>
      <c r="I1237" s="88"/>
    </row>
    <row r="1238" spans="1:9" x14ac:dyDescent="0.25">
      <c r="A1238" s="88"/>
      <c r="B1238" s="88"/>
      <c r="C1238" s="88"/>
      <c r="D1238" s="89"/>
      <c r="E1238" s="88"/>
      <c r="F1238" s="88"/>
      <c r="G1238" s="88"/>
      <c r="H1238" s="88"/>
      <c r="I1238" s="88"/>
    </row>
    <row r="1239" spans="1:9" x14ac:dyDescent="0.25">
      <c r="A1239" s="88"/>
      <c r="B1239" s="88"/>
      <c r="C1239" s="88"/>
      <c r="D1239" s="89"/>
      <c r="E1239" s="88"/>
      <c r="F1239" s="88"/>
      <c r="G1239" s="88"/>
      <c r="H1239" s="88"/>
      <c r="I1239" s="88"/>
    </row>
    <row r="1240" spans="1:9" x14ac:dyDescent="0.25">
      <c r="A1240" s="88"/>
      <c r="B1240" s="88"/>
      <c r="C1240" s="88"/>
      <c r="D1240" s="89"/>
      <c r="E1240" s="88"/>
      <c r="F1240" s="88"/>
      <c r="G1240" s="88"/>
      <c r="H1240" s="88"/>
      <c r="I1240" s="88"/>
    </row>
    <row r="1241" spans="1:9" x14ac:dyDescent="0.25">
      <c r="A1241" s="88"/>
      <c r="B1241" s="88"/>
      <c r="C1241" s="88"/>
      <c r="D1241" s="89"/>
      <c r="E1241" s="88"/>
      <c r="F1241" s="88"/>
      <c r="G1241" s="88"/>
      <c r="H1241" s="88"/>
      <c r="I1241" s="88"/>
    </row>
    <row r="1242" spans="1:9" x14ac:dyDescent="0.25">
      <c r="A1242" s="88"/>
      <c r="B1242" s="88"/>
      <c r="C1242" s="88"/>
      <c r="D1242" s="89"/>
      <c r="E1242" s="88"/>
      <c r="F1242" s="88"/>
      <c r="G1242" s="88"/>
      <c r="H1242" s="88"/>
      <c r="I1242" s="88"/>
    </row>
    <row r="1243" spans="1:9" x14ac:dyDescent="0.25">
      <c r="A1243" s="88"/>
      <c r="B1243" s="88"/>
      <c r="C1243" s="88"/>
      <c r="D1243" s="89"/>
      <c r="E1243" s="88"/>
      <c r="F1243" s="88"/>
      <c r="G1243" s="88"/>
      <c r="H1243" s="88"/>
      <c r="I1243" s="88"/>
    </row>
    <row r="1244" spans="1:9" x14ac:dyDescent="0.25">
      <c r="A1244" s="88"/>
      <c r="B1244" s="88"/>
      <c r="C1244" s="88"/>
      <c r="D1244" s="89"/>
      <c r="E1244" s="88"/>
      <c r="F1244" s="88"/>
      <c r="G1244" s="88"/>
      <c r="H1244" s="88"/>
      <c r="I1244" s="88"/>
    </row>
    <row r="1245" spans="1:9" x14ac:dyDescent="0.25">
      <c r="A1245" s="88"/>
      <c r="B1245" s="88"/>
      <c r="C1245" s="88"/>
      <c r="D1245" s="89"/>
      <c r="E1245" s="88"/>
      <c r="F1245" s="88"/>
      <c r="G1245" s="88"/>
      <c r="H1245" s="88"/>
      <c r="I1245" s="88"/>
    </row>
    <row r="1246" spans="1:9" x14ac:dyDescent="0.25">
      <c r="A1246" s="88"/>
      <c r="B1246" s="88"/>
      <c r="C1246" s="88"/>
      <c r="D1246" s="89"/>
      <c r="E1246" s="88"/>
      <c r="F1246" s="88"/>
      <c r="G1246" s="88"/>
      <c r="H1246" s="88"/>
      <c r="I1246" s="88"/>
    </row>
    <row r="1247" spans="1:9" x14ac:dyDescent="0.25">
      <c r="A1247" s="88"/>
      <c r="B1247" s="88"/>
      <c r="C1247" s="88"/>
      <c r="D1247" s="89"/>
      <c r="E1247" s="88"/>
      <c r="F1247" s="88"/>
      <c r="G1247" s="88"/>
      <c r="H1247" s="88"/>
      <c r="I1247" s="88"/>
    </row>
    <row r="1248" spans="1:9" x14ac:dyDescent="0.25">
      <c r="A1248" s="88"/>
      <c r="B1248" s="88"/>
      <c r="C1248" s="88"/>
      <c r="D1248" s="89"/>
      <c r="E1248" s="88"/>
      <c r="F1248" s="88"/>
      <c r="G1248" s="88"/>
      <c r="H1248" s="88"/>
      <c r="I1248" s="88"/>
    </row>
    <row r="1249" spans="1:9" x14ac:dyDescent="0.25">
      <c r="A1249" s="88"/>
      <c r="B1249" s="88"/>
      <c r="C1249" s="88"/>
      <c r="D1249" s="89"/>
      <c r="E1249" s="88"/>
      <c r="F1249" s="88"/>
      <c r="G1249" s="88"/>
      <c r="H1249" s="88"/>
      <c r="I1249" s="88"/>
    </row>
    <row r="1250" spans="1:9" x14ac:dyDescent="0.25">
      <c r="A1250" s="88"/>
      <c r="B1250" s="88"/>
      <c r="C1250" s="88"/>
      <c r="D1250" s="89"/>
      <c r="E1250" s="88"/>
      <c r="F1250" s="88"/>
      <c r="G1250" s="88"/>
      <c r="H1250" s="88"/>
      <c r="I1250" s="88"/>
    </row>
    <row r="1251" spans="1:9" x14ac:dyDescent="0.25">
      <c r="A1251" s="88"/>
      <c r="B1251" s="88"/>
      <c r="C1251" s="88"/>
      <c r="D1251" s="89"/>
      <c r="E1251" s="88"/>
      <c r="F1251" s="88"/>
      <c r="G1251" s="88"/>
      <c r="H1251" s="88"/>
      <c r="I1251" s="88"/>
    </row>
    <row r="1252" spans="1:9" x14ac:dyDescent="0.25">
      <c r="A1252" s="88"/>
      <c r="B1252" s="88"/>
      <c r="C1252" s="88"/>
      <c r="D1252" s="89"/>
      <c r="E1252" s="88"/>
      <c r="F1252" s="88"/>
      <c r="G1252" s="88"/>
      <c r="H1252" s="88"/>
      <c r="I1252" s="88"/>
    </row>
    <row r="1253" spans="1:9" x14ac:dyDescent="0.25">
      <c r="A1253" s="88"/>
      <c r="B1253" s="88"/>
      <c r="C1253" s="88"/>
      <c r="D1253" s="89"/>
      <c r="E1253" s="88"/>
      <c r="F1253" s="88"/>
      <c r="G1253" s="88"/>
      <c r="H1253" s="88"/>
      <c r="I1253" s="88"/>
    </row>
    <row r="1254" spans="1:9" x14ac:dyDescent="0.25">
      <c r="A1254" s="88"/>
      <c r="B1254" s="88"/>
      <c r="C1254" s="88"/>
      <c r="D1254" s="89"/>
      <c r="E1254" s="88"/>
      <c r="F1254" s="88"/>
      <c r="G1254" s="88"/>
      <c r="H1254" s="88"/>
      <c r="I1254" s="88"/>
    </row>
    <row r="1255" spans="1:9" x14ac:dyDescent="0.25">
      <c r="A1255" s="88"/>
      <c r="B1255" s="88"/>
      <c r="C1255" s="88"/>
      <c r="D1255" s="89"/>
      <c r="E1255" s="88"/>
      <c r="F1255" s="88"/>
      <c r="G1255" s="88"/>
      <c r="H1255" s="88"/>
      <c r="I1255" s="88"/>
    </row>
    <row r="1256" spans="1:9" x14ac:dyDescent="0.25">
      <c r="A1256" s="88"/>
      <c r="B1256" s="88"/>
      <c r="C1256" s="88"/>
      <c r="D1256" s="89"/>
      <c r="E1256" s="88"/>
      <c r="F1256" s="88"/>
      <c r="G1256" s="88"/>
      <c r="H1256" s="88"/>
      <c r="I1256" s="88"/>
    </row>
    <row r="1257" spans="1:9" x14ac:dyDescent="0.25">
      <c r="A1257" s="88"/>
      <c r="B1257" s="88"/>
      <c r="C1257" s="88"/>
      <c r="D1257" s="89"/>
      <c r="E1257" s="88"/>
      <c r="F1257" s="88"/>
      <c r="G1257" s="88"/>
      <c r="H1257" s="88"/>
      <c r="I1257" s="88"/>
    </row>
    <row r="1258" spans="1:9" x14ac:dyDescent="0.25">
      <c r="A1258" s="88"/>
      <c r="B1258" s="88"/>
      <c r="C1258" s="88"/>
      <c r="D1258" s="89"/>
      <c r="E1258" s="88"/>
      <c r="F1258" s="88"/>
      <c r="G1258" s="88"/>
      <c r="H1258" s="88"/>
      <c r="I1258" s="88"/>
    </row>
    <row r="1259" spans="1:9" x14ac:dyDescent="0.25">
      <c r="A1259" s="88"/>
      <c r="B1259" s="88"/>
      <c r="C1259" s="88"/>
      <c r="D1259" s="89"/>
      <c r="E1259" s="88"/>
      <c r="F1259" s="88"/>
      <c r="G1259" s="88"/>
      <c r="H1259" s="88"/>
      <c r="I1259" s="88"/>
    </row>
    <row r="1260" spans="1:9" x14ac:dyDescent="0.25">
      <c r="A1260" s="88"/>
      <c r="B1260" s="88"/>
      <c r="C1260" s="88"/>
      <c r="D1260" s="89"/>
      <c r="E1260" s="88"/>
      <c r="F1260" s="88"/>
      <c r="G1260" s="88"/>
      <c r="H1260" s="88"/>
      <c r="I1260" s="88"/>
    </row>
    <row r="1261" spans="1:9" x14ac:dyDescent="0.25">
      <c r="A1261" s="88"/>
      <c r="B1261" s="88"/>
      <c r="C1261" s="88"/>
      <c r="D1261" s="89"/>
      <c r="E1261" s="88"/>
      <c r="F1261" s="88"/>
      <c r="G1261" s="88"/>
      <c r="H1261" s="88"/>
      <c r="I1261" s="88"/>
    </row>
    <row r="1262" spans="1:9" x14ac:dyDescent="0.25">
      <c r="A1262" s="88"/>
      <c r="B1262" s="88"/>
      <c r="C1262" s="88"/>
      <c r="D1262" s="89"/>
      <c r="E1262" s="88"/>
      <c r="F1262" s="88"/>
      <c r="G1262" s="88"/>
      <c r="H1262" s="88"/>
      <c r="I1262" s="88"/>
    </row>
    <row r="1263" spans="1:9" x14ac:dyDescent="0.25">
      <c r="A1263" s="88"/>
      <c r="B1263" s="88"/>
      <c r="C1263" s="88"/>
      <c r="D1263" s="89"/>
      <c r="E1263" s="88"/>
      <c r="F1263" s="88"/>
      <c r="G1263" s="88"/>
      <c r="H1263" s="88"/>
      <c r="I1263" s="88"/>
    </row>
    <row r="1264" spans="1:9" x14ac:dyDescent="0.25">
      <c r="A1264" s="88"/>
      <c r="B1264" s="88"/>
      <c r="C1264" s="88"/>
      <c r="D1264" s="89"/>
      <c r="E1264" s="88"/>
      <c r="F1264" s="88"/>
      <c r="G1264" s="88"/>
      <c r="H1264" s="88"/>
      <c r="I1264" s="88"/>
    </row>
    <row r="1265" spans="1:9" x14ac:dyDescent="0.25">
      <c r="A1265" s="88"/>
      <c r="B1265" s="88"/>
      <c r="C1265" s="88"/>
      <c r="D1265" s="89"/>
      <c r="E1265" s="88"/>
      <c r="F1265" s="88"/>
      <c r="G1265" s="88"/>
      <c r="H1265" s="88"/>
      <c r="I1265" s="88"/>
    </row>
    <row r="1266" spans="1:9" x14ac:dyDescent="0.25">
      <c r="A1266" s="88"/>
      <c r="B1266" s="88"/>
      <c r="C1266" s="88"/>
      <c r="D1266" s="89"/>
      <c r="E1266" s="88"/>
      <c r="F1266" s="88"/>
      <c r="G1266" s="88"/>
      <c r="H1266" s="88"/>
      <c r="I1266" s="88"/>
    </row>
    <row r="1267" spans="1:9" x14ac:dyDescent="0.25">
      <c r="A1267" s="88"/>
      <c r="B1267" s="88"/>
      <c r="C1267" s="88"/>
      <c r="D1267" s="89"/>
      <c r="E1267" s="88"/>
      <c r="F1267" s="88"/>
      <c r="G1267" s="88"/>
      <c r="H1267" s="88"/>
      <c r="I1267" s="88"/>
    </row>
    <row r="1268" spans="1:9" x14ac:dyDescent="0.25">
      <c r="A1268" s="88"/>
      <c r="B1268" s="88"/>
      <c r="C1268" s="88"/>
      <c r="D1268" s="89"/>
      <c r="E1268" s="88"/>
      <c r="F1268" s="88"/>
      <c r="G1268" s="88"/>
      <c r="H1268" s="88"/>
      <c r="I1268" s="88"/>
    </row>
    <row r="1269" spans="1:9" x14ac:dyDescent="0.25">
      <c r="A1269" s="88"/>
      <c r="B1269" s="88"/>
      <c r="C1269" s="88"/>
      <c r="D1269" s="89"/>
      <c r="E1269" s="88"/>
      <c r="F1269" s="88"/>
      <c r="G1269" s="88"/>
      <c r="H1269" s="88"/>
      <c r="I1269" s="88"/>
    </row>
    <row r="1270" spans="1:9" x14ac:dyDescent="0.25">
      <c r="A1270" s="88"/>
      <c r="B1270" s="88"/>
      <c r="C1270" s="88"/>
      <c r="D1270" s="89"/>
      <c r="E1270" s="88"/>
      <c r="F1270" s="88"/>
      <c r="G1270" s="88"/>
      <c r="H1270" s="88"/>
      <c r="I1270" s="88"/>
    </row>
    <row r="1271" spans="1:9" x14ac:dyDescent="0.25">
      <c r="A1271" s="88"/>
      <c r="B1271" s="88"/>
      <c r="C1271" s="88"/>
      <c r="D1271" s="89"/>
      <c r="E1271" s="88"/>
      <c r="F1271" s="88"/>
      <c r="G1271" s="88"/>
      <c r="H1271" s="88"/>
      <c r="I1271" s="88"/>
    </row>
    <row r="1272" spans="1:9" x14ac:dyDescent="0.25">
      <c r="A1272" s="88"/>
      <c r="B1272" s="88"/>
      <c r="C1272" s="88"/>
      <c r="D1272" s="89"/>
      <c r="E1272" s="88"/>
      <c r="F1272" s="88"/>
      <c r="G1272" s="88"/>
      <c r="H1272" s="88"/>
      <c r="I1272" s="88"/>
    </row>
    <row r="1273" spans="1:9" x14ac:dyDescent="0.25">
      <c r="A1273" s="88"/>
      <c r="B1273" s="88"/>
      <c r="C1273" s="88"/>
      <c r="D1273" s="89"/>
      <c r="E1273" s="88"/>
      <c r="F1273" s="88"/>
      <c r="G1273" s="88"/>
      <c r="H1273" s="88"/>
      <c r="I1273" s="88"/>
    </row>
    <row r="1274" spans="1:9" x14ac:dyDescent="0.25">
      <c r="A1274" s="88"/>
      <c r="B1274" s="88"/>
      <c r="C1274" s="88"/>
      <c r="D1274" s="89"/>
      <c r="E1274" s="88"/>
      <c r="F1274" s="88"/>
      <c r="G1274" s="88"/>
      <c r="H1274" s="88"/>
      <c r="I1274" s="88"/>
    </row>
    <row r="1275" spans="1:9" x14ac:dyDescent="0.25">
      <c r="A1275" s="88"/>
      <c r="B1275" s="88"/>
      <c r="C1275" s="88"/>
      <c r="D1275" s="89"/>
      <c r="E1275" s="88"/>
      <c r="F1275" s="88"/>
      <c r="G1275" s="88"/>
      <c r="H1275" s="88"/>
      <c r="I1275" s="88"/>
    </row>
    <row r="1276" spans="1:9" x14ac:dyDescent="0.25">
      <c r="A1276" s="88"/>
      <c r="B1276" s="88"/>
      <c r="C1276" s="88"/>
      <c r="D1276" s="89"/>
      <c r="E1276" s="88"/>
      <c r="F1276" s="88"/>
      <c r="G1276" s="88"/>
      <c r="H1276" s="88"/>
      <c r="I1276" s="88"/>
    </row>
    <row r="1277" spans="1:9" x14ac:dyDescent="0.25">
      <c r="A1277" s="88"/>
      <c r="B1277" s="88"/>
      <c r="C1277" s="88"/>
      <c r="D1277" s="89"/>
      <c r="E1277" s="88"/>
      <c r="F1277" s="88"/>
      <c r="G1277" s="88"/>
      <c r="H1277" s="88"/>
      <c r="I1277" s="88"/>
    </row>
    <row r="1278" spans="1:9" x14ac:dyDescent="0.25">
      <c r="A1278" s="88"/>
      <c r="B1278" s="88"/>
      <c r="C1278" s="88"/>
      <c r="D1278" s="89"/>
      <c r="E1278" s="88"/>
      <c r="F1278" s="88"/>
      <c r="G1278" s="88"/>
      <c r="H1278" s="88"/>
      <c r="I1278" s="88"/>
    </row>
    <row r="1279" spans="1:9" x14ac:dyDescent="0.25">
      <c r="A1279" s="88"/>
      <c r="B1279" s="88"/>
      <c r="C1279" s="88"/>
      <c r="D1279" s="89"/>
      <c r="E1279" s="88"/>
      <c r="F1279" s="88"/>
      <c r="G1279" s="88"/>
      <c r="H1279" s="88"/>
      <c r="I1279" s="88"/>
    </row>
    <row r="1280" spans="1:9" x14ac:dyDescent="0.25">
      <c r="A1280" s="88"/>
      <c r="B1280" s="88"/>
      <c r="C1280" s="88"/>
      <c r="D1280" s="89"/>
      <c r="E1280" s="88"/>
      <c r="F1280" s="88"/>
      <c r="G1280" s="88"/>
      <c r="H1280" s="88"/>
      <c r="I1280" s="88"/>
    </row>
    <row r="1281" spans="1:9" x14ac:dyDescent="0.25">
      <c r="A1281" s="88"/>
      <c r="B1281" s="88"/>
      <c r="C1281" s="88"/>
      <c r="D1281" s="89"/>
      <c r="E1281" s="88"/>
      <c r="F1281" s="88"/>
      <c r="G1281" s="88"/>
      <c r="H1281" s="88"/>
      <c r="I1281" s="88"/>
    </row>
    <row r="1282" spans="1:9" x14ac:dyDescent="0.25">
      <c r="A1282" s="88"/>
      <c r="B1282" s="88"/>
      <c r="C1282" s="88"/>
      <c r="D1282" s="89"/>
      <c r="E1282" s="88"/>
      <c r="F1282" s="88"/>
      <c r="G1282" s="88"/>
      <c r="H1282" s="88"/>
      <c r="I1282" s="88"/>
    </row>
    <row r="1283" spans="1:9" x14ac:dyDescent="0.25">
      <c r="A1283" s="88"/>
      <c r="B1283" s="88"/>
      <c r="C1283" s="88"/>
      <c r="D1283" s="89"/>
      <c r="E1283" s="88"/>
      <c r="F1283" s="88"/>
      <c r="G1283" s="88"/>
      <c r="H1283" s="88"/>
      <c r="I1283" s="88"/>
    </row>
    <row r="1284" spans="1:9" x14ac:dyDescent="0.25">
      <c r="A1284" s="88"/>
      <c r="B1284" s="88"/>
      <c r="C1284" s="88"/>
      <c r="D1284" s="89"/>
      <c r="E1284" s="88"/>
      <c r="F1284" s="88"/>
      <c r="G1284" s="88"/>
      <c r="H1284" s="88"/>
      <c r="I1284" s="88"/>
    </row>
    <row r="1285" spans="1:9" x14ac:dyDescent="0.25">
      <c r="A1285" s="88"/>
      <c r="B1285" s="88"/>
      <c r="C1285" s="88"/>
      <c r="D1285" s="89"/>
      <c r="E1285" s="88"/>
      <c r="F1285" s="88"/>
      <c r="G1285" s="88"/>
      <c r="H1285" s="88"/>
      <c r="I1285" s="88"/>
    </row>
    <row r="1286" spans="1:9" x14ac:dyDescent="0.25">
      <c r="A1286" s="88"/>
      <c r="B1286" s="88"/>
      <c r="C1286" s="88"/>
      <c r="D1286" s="89"/>
      <c r="E1286" s="88"/>
      <c r="F1286" s="88"/>
      <c r="G1286" s="88"/>
      <c r="H1286" s="88"/>
      <c r="I1286" s="88"/>
    </row>
    <row r="1287" spans="1:9" x14ac:dyDescent="0.25">
      <c r="A1287" s="88"/>
      <c r="B1287" s="88"/>
      <c r="C1287" s="88"/>
      <c r="D1287" s="89"/>
      <c r="E1287" s="88"/>
      <c r="F1287" s="88"/>
      <c r="G1287" s="88"/>
      <c r="H1287" s="88"/>
      <c r="I1287" s="88"/>
    </row>
    <row r="1288" spans="1:9" x14ac:dyDescent="0.25">
      <c r="A1288" s="88"/>
      <c r="B1288" s="88"/>
      <c r="C1288" s="88"/>
      <c r="D1288" s="89"/>
      <c r="E1288" s="88"/>
      <c r="F1288" s="88"/>
      <c r="G1288" s="88"/>
      <c r="H1288" s="88"/>
      <c r="I1288" s="88"/>
    </row>
    <row r="1289" spans="1:9" x14ac:dyDescent="0.25">
      <c r="A1289" s="88"/>
      <c r="B1289" s="88"/>
      <c r="C1289" s="88"/>
      <c r="D1289" s="89"/>
      <c r="E1289" s="88"/>
      <c r="F1289" s="88"/>
      <c r="G1289" s="88"/>
      <c r="H1289" s="88"/>
      <c r="I1289" s="88"/>
    </row>
    <row r="1290" spans="1:9" x14ac:dyDescent="0.25">
      <c r="A1290" s="88"/>
      <c r="B1290" s="88"/>
      <c r="C1290" s="88"/>
      <c r="D1290" s="89"/>
      <c r="E1290" s="88"/>
      <c r="F1290" s="88"/>
      <c r="G1290" s="88"/>
      <c r="H1290" s="88"/>
      <c r="I1290" s="88"/>
    </row>
    <row r="1291" spans="1:9" x14ac:dyDescent="0.25">
      <c r="A1291" s="88"/>
      <c r="B1291" s="88"/>
      <c r="C1291" s="88"/>
      <c r="D1291" s="89"/>
      <c r="E1291" s="88"/>
      <c r="F1291" s="88"/>
      <c r="G1291" s="88"/>
      <c r="H1291" s="88"/>
      <c r="I1291" s="88"/>
    </row>
    <row r="1292" spans="1:9" x14ac:dyDescent="0.25">
      <c r="A1292" s="88"/>
      <c r="B1292" s="88"/>
      <c r="C1292" s="88"/>
      <c r="D1292" s="89"/>
      <c r="E1292" s="88"/>
      <c r="F1292" s="88"/>
      <c r="G1292" s="88"/>
      <c r="H1292" s="88"/>
      <c r="I1292" s="88"/>
    </row>
    <row r="1293" spans="1:9" x14ac:dyDescent="0.25">
      <c r="A1293" s="88"/>
      <c r="B1293" s="88"/>
      <c r="C1293" s="88"/>
      <c r="D1293" s="89"/>
      <c r="E1293" s="88"/>
      <c r="F1293" s="88"/>
      <c r="G1293" s="88"/>
      <c r="H1293" s="88"/>
      <c r="I1293" s="88"/>
    </row>
    <row r="1294" spans="1:9" x14ac:dyDescent="0.25">
      <c r="A1294" s="88"/>
      <c r="B1294" s="88"/>
      <c r="C1294" s="88"/>
      <c r="D1294" s="89"/>
      <c r="E1294" s="88"/>
      <c r="F1294" s="88"/>
      <c r="G1294" s="88"/>
      <c r="H1294" s="88"/>
      <c r="I1294" s="88"/>
    </row>
    <row r="1295" spans="1:9" x14ac:dyDescent="0.25">
      <c r="A1295" s="88"/>
      <c r="B1295" s="88"/>
      <c r="C1295" s="88"/>
      <c r="D1295" s="89"/>
      <c r="E1295" s="88"/>
      <c r="F1295" s="88"/>
      <c r="G1295" s="88"/>
      <c r="H1295" s="88"/>
      <c r="I1295" s="88"/>
    </row>
    <row r="1296" spans="1:9" x14ac:dyDescent="0.25">
      <c r="A1296" s="88"/>
      <c r="B1296" s="88"/>
      <c r="C1296" s="88"/>
      <c r="D1296" s="89"/>
      <c r="E1296" s="88"/>
      <c r="F1296" s="88"/>
      <c r="G1296" s="88"/>
      <c r="H1296" s="88"/>
      <c r="I1296" s="88"/>
    </row>
    <row r="1297" spans="1:9" x14ac:dyDescent="0.25">
      <c r="A1297" s="88"/>
      <c r="B1297" s="88"/>
      <c r="C1297" s="88"/>
      <c r="D1297" s="89"/>
      <c r="E1297" s="88"/>
      <c r="F1297" s="88"/>
      <c r="G1297" s="88"/>
      <c r="H1297" s="88"/>
      <c r="I1297" s="88"/>
    </row>
    <row r="1298" spans="1:9" x14ac:dyDescent="0.25">
      <c r="A1298" s="88"/>
      <c r="B1298" s="88"/>
      <c r="C1298" s="88"/>
      <c r="D1298" s="89"/>
      <c r="E1298" s="88"/>
      <c r="F1298" s="88"/>
      <c r="G1298" s="88"/>
      <c r="H1298" s="88"/>
      <c r="I1298" s="88"/>
    </row>
    <row r="1299" spans="1:9" x14ac:dyDescent="0.25">
      <c r="A1299" s="88"/>
      <c r="B1299" s="88"/>
      <c r="C1299" s="88"/>
      <c r="D1299" s="89"/>
      <c r="E1299" s="88"/>
      <c r="F1299" s="88"/>
      <c r="G1299" s="88"/>
      <c r="H1299" s="88"/>
      <c r="I1299" s="88"/>
    </row>
    <row r="1300" spans="1:9" x14ac:dyDescent="0.25">
      <c r="A1300" s="88"/>
      <c r="B1300" s="88"/>
      <c r="C1300" s="88"/>
      <c r="D1300" s="89"/>
      <c r="E1300" s="88"/>
      <c r="F1300" s="88"/>
      <c r="G1300" s="88"/>
      <c r="H1300" s="88"/>
      <c r="I1300" s="88"/>
    </row>
    <row r="1301" spans="1:9" x14ac:dyDescent="0.25">
      <c r="A1301" s="88"/>
      <c r="B1301" s="88"/>
      <c r="C1301" s="88"/>
      <c r="D1301" s="89"/>
      <c r="E1301" s="88"/>
      <c r="F1301" s="88"/>
      <c r="G1301" s="88"/>
      <c r="H1301" s="88"/>
      <c r="I1301" s="88"/>
    </row>
    <row r="1302" spans="1:9" x14ac:dyDescent="0.25">
      <c r="A1302" s="88"/>
      <c r="B1302" s="88"/>
      <c r="C1302" s="88"/>
      <c r="D1302" s="89"/>
      <c r="E1302" s="88"/>
      <c r="F1302" s="88"/>
      <c r="G1302" s="88"/>
      <c r="H1302" s="88"/>
      <c r="I1302" s="88"/>
    </row>
    <row r="1303" spans="1:9" x14ac:dyDescent="0.25">
      <c r="A1303" s="88"/>
      <c r="B1303" s="88"/>
      <c r="C1303" s="88"/>
      <c r="D1303" s="89"/>
      <c r="E1303" s="88"/>
      <c r="F1303" s="88"/>
      <c r="G1303" s="88"/>
      <c r="H1303" s="88"/>
      <c r="I1303" s="88"/>
    </row>
    <row r="1304" spans="1:9" x14ac:dyDescent="0.25">
      <c r="A1304" s="88"/>
      <c r="B1304" s="88"/>
      <c r="C1304" s="88"/>
      <c r="D1304" s="89"/>
      <c r="E1304" s="88"/>
      <c r="F1304" s="88"/>
      <c r="G1304" s="88"/>
      <c r="H1304" s="88"/>
      <c r="I1304" s="88"/>
    </row>
    <row r="1305" spans="1:9" x14ac:dyDescent="0.25">
      <c r="A1305" s="88"/>
      <c r="B1305" s="88"/>
      <c r="C1305" s="88"/>
      <c r="D1305" s="89"/>
      <c r="E1305" s="88"/>
      <c r="F1305" s="88"/>
      <c r="G1305" s="88"/>
      <c r="H1305" s="88"/>
      <c r="I1305" s="88"/>
    </row>
    <row r="1306" spans="1:9" x14ac:dyDescent="0.25">
      <c r="A1306" s="88"/>
      <c r="B1306" s="88"/>
      <c r="C1306" s="88"/>
      <c r="D1306" s="89"/>
      <c r="E1306" s="88"/>
      <c r="F1306" s="88"/>
      <c r="G1306" s="88"/>
      <c r="H1306" s="88"/>
      <c r="I1306" s="88"/>
    </row>
    <row r="1307" spans="1:9" x14ac:dyDescent="0.25">
      <c r="A1307" s="88"/>
      <c r="B1307" s="88"/>
      <c r="C1307" s="88"/>
      <c r="D1307" s="89"/>
      <c r="E1307" s="88"/>
      <c r="F1307" s="88"/>
      <c r="G1307" s="88"/>
      <c r="H1307" s="88"/>
      <c r="I1307" s="88"/>
    </row>
    <row r="1308" spans="1:9" x14ac:dyDescent="0.25">
      <c r="A1308" s="88"/>
      <c r="B1308" s="88"/>
      <c r="C1308" s="88"/>
      <c r="D1308" s="89"/>
      <c r="E1308" s="88"/>
      <c r="F1308" s="88"/>
      <c r="G1308" s="88"/>
      <c r="H1308" s="88"/>
      <c r="I1308" s="88"/>
    </row>
    <row r="1309" spans="1:9" x14ac:dyDescent="0.25">
      <c r="A1309" s="88"/>
      <c r="B1309" s="88"/>
      <c r="C1309" s="88"/>
      <c r="D1309" s="89"/>
      <c r="E1309" s="88"/>
      <c r="F1309" s="88"/>
      <c r="G1309" s="88"/>
      <c r="H1309" s="88"/>
      <c r="I1309" s="88"/>
    </row>
    <row r="1310" spans="1:9" x14ac:dyDescent="0.25">
      <c r="A1310" s="88"/>
      <c r="B1310" s="88"/>
      <c r="C1310" s="88"/>
      <c r="D1310" s="89"/>
      <c r="E1310" s="88"/>
      <c r="F1310" s="88"/>
      <c r="G1310" s="88"/>
      <c r="H1310" s="88"/>
      <c r="I1310" s="88"/>
    </row>
    <row r="1311" spans="1:9" x14ac:dyDescent="0.25">
      <c r="A1311" s="88"/>
      <c r="B1311" s="88"/>
      <c r="C1311" s="88"/>
      <c r="D1311" s="89"/>
      <c r="E1311" s="88"/>
      <c r="F1311" s="88"/>
      <c r="G1311" s="88"/>
      <c r="H1311" s="88"/>
      <c r="I1311" s="88"/>
    </row>
    <row r="1312" spans="1:9" x14ac:dyDescent="0.25">
      <c r="A1312" s="88"/>
      <c r="B1312" s="88"/>
      <c r="C1312" s="88"/>
      <c r="D1312" s="89"/>
      <c r="E1312" s="88"/>
      <c r="F1312" s="88"/>
      <c r="G1312" s="88"/>
      <c r="H1312" s="88"/>
      <c r="I1312" s="88"/>
    </row>
    <row r="1313" spans="1:9" x14ac:dyDescent="0.25">
      <c r="A1313" s="88"/>
      <c r="B1313" s="88"/>
      <c r="C1313" s="88"/>
      <c r="D1313" s="89"/>
      <c r="E1313" s="88"/>
      <c r="F1313" s="88"/>
      <c r="G1313" s="88"/>
      <c r="H1313" s="88"/>
      <c r="I1313" s="88"/>
    </row>
    <row r="1314" spans="1:9" x14ac:dyDescent="0.25">
      <c r="A1314" s="88"/>
      <c r="B1314" s="88"/>
      <c r="C1314" s="88"/>
      <c r="D1314" s="89"/>
      <c r="E1314" s="88"/>
      <c r="F1314" s="88"/>
      <c r="G1314" s="88"/>
      <c r="H1314" s="88"/>
      <c r="I1314" s="88"/>
    </row>
    <row r="1315" spans="1:9" x14ac:dyDescent="0.25">
      <c r="A1315" s="88"/>
      <c r="B1315" s="88"/>
      <c r="C1315" s="88"/>
      <c r="D1315" s="89"/>
      <c r="E1315" s="88"/>
      <c r="F1315" s="88"/>
      <c r="G1315" s="88"/>
      <c r="H1315" s="88"/>
      <c r="I1315" s="88"/>
    </row>
    <row r="1316" spans="1:9" x14ac:dyDescent="0.25">
      <c r="A1316" s="88"/>
      <c r="B1316" s="88"/>
      <c r="C1316" s="88"/>
      <c r="D1316" s="89"/>
      <c r="E1316" s="88"/>
      <c r="F1316" s="88"/>
      <c r="G1316" s="88"/>
      <c r="H1316" s="88"/>
      <c r="I1316" s="88"/>
    </row>
    <row r="1317" spans="1:9" x14ac:dyDescent="0.25">
      <c r="A1317" s="88"/>
      <c r="B1317" s="88"/>
      <c r="C1317" s="88"/>
      <c r="D1317" s="89"/>
      <c r="E1317" s="88"/>
      <c r="F1317" s="88"/>
      <c r="G1317" s="88"/>
      <c r="H1317" s="88"/>
      <c r="I1317" s="88"/>
    </row>
    <row r="1318" spans="1:9" x14ac:dyDescent="0.25">
      <c r="A1318" s="88"/>
      <c r="B1318" s="88"/>
      <c r="C1318" s="88"/>
      <c r="D1318" s="89"/>
      <c r="E1318" s="88"/>
      <c r="F1318" s="88"/>
      <c r="G1318" s="88"/>
      <c r="H1318" s="88"/>
      <c r="I1318" s="88"/>
    </row>
    <row r="1319" spans="1:9" x14ac:dyDescent="0.25">
      <c r="A1319" s="88"/>
      <c r="B1319" s="88"/>
      <c r="C1319" s="88"/>
      <c r="D1319" s="89"/>
      <c r="E1319" s="88"/>
      <c r="F1319" s="88"/>
      <c r="G1319" s="88"/>
      <c r="H1319" s="88"/>
      <c r="I1319" s="88"/>
    </row>
    <row r="1320" spans="1:9" x14ac:dyDescent="0.25">
      <c r="A1320" s="88"/>
      <c r="B1320" s="88"/>
      <c r="C1320" s="88"/>
      <c r="D1320" s="89"/>
      <c r="E1320" s="88"/>
      <c r="F1320" s="88"/>
      <c r="G1320" s="88"/>
      <c r="H1320" s="88"/>
      <c r="I1320" s="88"/>
    </row>
    <row r="1321" spans="1:9" x14ac:dyDescent="0.25">
      <c r="A1321" s="88"/>
      <c r="B1321" s="88"/>
      <c r="C1321" s="88"/>
      <c r="D1321" s="89"/>
      <c r="E1321" s="88"/>
      <c r="F1321" s="88"/>
      <c r="G1321" s="88"/>
      <c r="H1321" s="88"/>
      <c r="I1321" s="88"/>
    </row>
    <row r="1322" spans="1:9" x14ac:dyDescent="0.25">
      <c r="A1322" s="88"/>
      <c r="B1322" s="88"/>
      <c r="C1322" s="88"/>
      <c r="D1322" s="89"/>
      <c r="E1322" s="88"/>
      <c r="F1322" s="88"/>
      <c r="G1322" s="88"/>
      <c r="H1322" s="88"/>
      <c r="I1322" s="88"/>
    </row>
    <row r="1323" spans="1:9" x14ac:dyDescent="0.25">
      <c r="A1323" s="88"/>
      <c r="B1323" s="88"/>
      <c r="C1323" s="88"/>
      <c r="D1323" s="89"/>
      <c r="E1323" s="88"/>
      <c r="F1323" s="88"/>
      <c r="G1323" s="88"/>
      <c r="H1323" s="88"/>
      <c r="I1323" s="88"/>
    </row>
    <row r="1324" spans="1:9" x14ac:dyDescent="0.25">
      <c r="A1324" s="88"/>
      <c r="B1324" s="88"/>
      <c r="C1324" s="88"/>
      <c r="D1324" s="89"/>
      <c r="E1324" s="88"/>
      <c r="F1324" s="88"/>
      <c r="G1324" s="88"/>
      <c r="H1324" s="88"/>
      <c r="I1324" s="88"/>
    </row>
    <row r="1325" spans="1:9" x14ac:dyDescent="0.25">
      <c r="A1325" s="88"/>
      <c r="B1325" s="88"/>
      <c r="C1325" s="88"/>
      <c r="D1325" s="89"/>
      <c r="E1325" s="88"/>
      <c r="F1325" s="88"/>
      <c r="G1325" s="88"/>
      <c r="H1325" s="88"/>
      <c r="I1325" s="88"/>
    </row>
    <row r="1326" spans="1:9" x14ac:dyDescent="0.25">
      <c r="A1326" s="88"/>
      <c r="B1326" s="88"/>
      <c r="C1326" s="88"/>
      <c r="D1326" s="89"/>
      <c r="E1326" s="88"/>
      <c r="F1326" s="88"/>
      <c r="G1326" s="88"/>
      <c r="H1326" s="88"/>
      <c r="I1326" s="88"/>
    </row>
    <row r="1327" spans="1:9" x14ac:dyDescent="0.25">
      <c r="A1327" s="88"/>
      <c r="B1327" s="88"/>
      <c r="C1327" s="88"/>
      <c r="D1327" s="89"/>
      <c r="E1327" s="88"/>
      <c r="F1327" s="88"/>
      <c r="G1327" s="88"/>
      <c r="H1327" s="88"/>
      <c r="I1327" s="88"/>
    </row>
    <row r="1328" spans="1:9" x14ac:dyDescent="0.25">
      <c r="A1328" s="88"/>
      <c r="B1328" s="88"/>
      <c r="C1328" s="88"/>
      <c r="D1328" s="89"/>
      <c r="E1328" s="88"/>
      <c r="F1328" s="88"/>
      <c r="G1328" s="88"/>
      <c r="H1328" s="88"/>
      <c r="I1328" s="88"/>
    </row>
    <row r="1329" spans="1:9" x14ac:dyDescent="0.25">
      <c r="A1329" s="88"/>
      <c r="B1329" s="88"/>
      <c r="C1329" s="88"/>
      <c r="D1329" s="89"/>
      <c r="E1329" s="88"/>
      <c r="F1329" s="88"/>
      <c r="G1329" s="88"/>
      <c r="H1329" s="88"/>
      <c r="I1329" s="88"/>
    </row>
    <row r="1330" spans="1:9" x14ac:dyDescent="0.25">
      <c r="A1330" s="88"/>
      <c r="B1330" s="88"/>
      <c r="C1330" s="88"/>
      <c r="D1330" s="89"/>
      <c r="E1330" s="88"/>
      <c r="F1330" s="88"/>
      <c r="G1330" s="88"/>
      <c r="H1330" s="88"/>
      <c r="I1330" s="88"/>
    </row>
    <row r="1331" spans="1:9" x14ac:dyDescent="0.25">
      <c r="A1331" s="88"/>
      <c r="B1331" s="88"/>
      <c r="C1331" s="88"/>
      <c r="D1331" s="89"/>
      <c r="E1331" s="88"/>
      <c r="F1331" s="88"/>
      <c r="G1331" s="88"/>
      <c r="H1331" s="88"/>
      <c r="I1331" s="88"/>
    </row>
    <row r="1332" spans="1:9" x14ac:dyDescent="0.25">
      <c r="A1332" s="88"/>
      <c r="B1332" s="88"/>
      <c r="C1332" s="88"/>
      <c r="D1332" s="89"/>
      <c r="E1332" s="88"/>
      <c r="F1332" s="88"/>
      <c r="G1332" s="88"/>
      <c r="H1332" s="88"/>
      <c r="I1332" s="88"/>
    </row>
    <row r="1333" spans="1:9" x14ac:dyDescent="0.25">
      <c r="A1333" s="88"/>
      <c r="B1333" s="88"/>
      <c r="C1333" s="88"/>
      <c r="D1333" s="89"/>
      <c r="E1333" s="88"/>
      <c r="F1333" s="88"/>
      <c r="G1333" s="88"/>
      <c r="H1333" s="88"/>
      <c r="I1333" s="88"/>
    </row>
    <row r="1334" spans="1:9" x14ac:dyDescent="0.25">
      <c r="A1334" s="88"/>
      <c r="B1334" s="88"/>
      <c r="C1334" s="88"/>
      <c r="D1334" s="89"/>
      <c r="E1334" s="88"/>
      <c r="F1334" s="88"/>
      <c r="G1334" s="88"/>
      <c r="H1334" s="88"/>
      <c r="I1334" s="88"/>
    </row>
    <row r="1335" spans="1:9" x14ac:dyDescent="0.25">
      <c r="A1335" s="88"/>
      <c r="B1335" s="88"/>
      <c r="C1335" s="88"/>
      <c r="D1335" s="89"/>
      <c r="E1335" s="88"/>
      <c r="F1335" s="88"/>
      <c r="G1335" s="88"/>
      <c r="H1335" s="88"/>
      <c r="I1335" s="88"/>
    </row>
    <row r="1336" spans="1:9" x14ac:dyDescent="0.25">
      <c r="A1336" s="88"/>
      <c r="B1336" s="88"/>
      <c r="C1336" s="88"/>
      <c r="D1336" s="89"/>
      <c r="E1336" s="88"/>
      <c r="F1336" s="88"/>
      <c r="G1336" s="88"/>
      <c r="H1336" s="88"/>
      <c r="I1336" s="88"/>
    </row>
  </sheetData>
  <mergeCells count="12">
    <mergeCell ref="A1:H1"/>
    <mergeCell ref="F5:F6"/>
    <mergeCell ref="G5:G6"/>
    <mergeCell ref="H5:H6"/>
    <mergeCell ref="A2:H2"/>
    <mergeCell ref="A3:H3"/>
    <mergeCell ref="A4:H4"/>
    <mergeCell ref="A5:A6"/>
    <mergeCell ref="B5:B6"/>
    <mergeCell ref="C5:C6"/>
    <mergeCell ref="D5:D6"/>
    <mergeCell ref="E5:E6"/>
  </mergeCells>
  <pageMargins left="1.1811023622047245" right="1.1811023622047245" top="0.55118110236220474" bottom="0.35433070866141736" header="0.31496062992125984" footer="0.31496062992125984"/>
  <pageSetup paperSize="9" scale="65" firstPageNumber="11" fitToHeight="0" orientation="portrait" useFirstPageNumber="1" r:id="rId1"/>
  <headerFooter>
    <oddHeader xml:space="preserve">&amp;C&amp;P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936"/>
  <sheetViews>
    <sheetView view="pageBreakPreview" zoomScale="110" zoomScaleNormal="100" zoomScaleSheetLayoutView="110" workbookViewId="0">
      <selection activeCell="A4" sqref="A4:A5"/>
    </sheetView>
  </sheetViews>
  <sheetFormatPr defaultRowHeight="15.75" x14ac:dyDescent="0.25"/>
  <cols>
    <col min="1" max="1" width="60.5703125" style="95" customWidth="1"/>
    <col min="2" max="2" width="7.42578125" style="95" customWidth="1"/>
    <col min="3" max="3" width="5.85546875" style="95" customWidth="1"/>
    <col min="4" max="4" width="6.140625" style="95" customWidth="1"/>
    <col min="5" max="5" width="13" style="95" customWidth="1"/>
    <col min="6" max="6" width="6.28515625" style="91" customWidth="1"/>
    <col min="7" max="8" width="17.140625" style="87" customWidth="1"/>
    <col min="9" max="9" width="15.28515625" style="87" customWidth="1"/>
    <col min="10" max="10" width="25.85546875" style="95" customWidth="1"/>
    <col min="11" max="16384" width="9.140625" style="95"/>
  </cols>
  <sheetData>
    <row r="1" spans="1:9" s="86" customFormat="1" ht="124.5" customHeight="1" x14ac:dyDescent="0.25">
      <c r="A1" s="144" t="s">
        <v>1306</v>
      </c>
      <c r="B1" s="144"/>
      <c r="C1" s="144"/>
      <c r="D1" s="144"/>
      <c r="E1" s="144"/>
      <c r="F1" s="144"/>
      <c r="G1" s="144"/>
      <c r="H1" s="144"/>
      <c r="I1" s="144"/>
    </row>
    <row r="2" spans="1:9" ht="63.75" customHeight="1" x14ac:dyDescent="0.25">
      <c r="A2" s="160" t="s">
        <v>1305</v>
      </c>
      <c r="B2" s="160"/>
      <c r="C2" s="160"/>
      <c r="D2" s="160"/>
      <c r="E2" s="160"/>
      <c r="F2" s="160"/>
      <c r="G2" s="160"/>
      <c r="H2" s="160"/>
      <c r="I2" s="160"/>
    </row>
    <row r="3" spans="1:9" x14ac:dyDescent="0.25">
      <c r="A3" s="169" t="s">
        <v>0</v>
      </c>
      <c r="B3" s="170"/>
      <c r="C3" s="170"/>
      <c r="D3" s="170"/>
      <c r="E3" s="170"/>
      <c r="F3" s="170"/>
      <c r="G3" s="170"/>
      <c r="H3" s="170"/>
      <c r="I3" s="170"/>
    </row>
    <row r="4" spans="1:9" x14ac:dyDescent="0.25">
      <c r="A4" s="171" t="s">
        <v>673</v>
      </c>
      <c r="B4" s="171" t="s">
        <v>674</v>
      </c>
      <c r="C4" s="171" t="s">
        <v>675</v>
      </c>
      <c r="D4" s="171" t="s">
        <v>676</v>
      </c>
      <c r="E4" s="171" t="s">
        <v>677</v>
      </c>
      <c r="F4" s="171" t="s">
        <v>678</v>
      </c>
      <c r="G4" s="156" t="s">
        <v>309</v>
      </c>
      <c r="H4" s="158" t="s">
        <v>951</v>
      </c>
      <c r="I4" s="158" t="s">
        <v>1307</v>
      </c>
    </row>
    <row r="5" spans="1:9" ht="57" customHeight="1" x14ac:dyDescent="0.25">
      <c r="A5" s="172"/>
      <c r="B5" s="172"/>
      <c r="C5" s="172"/>
      <c r="D5" s="172"/>
      <c r="E5" s="172"/>
      <c r="F5" s="172"/>
      <c r="G5" s="157"/>
      <c r="H5" s="159"/>
      <c r="I5" s="159"/>
    </row>
    <row r="6" spans="1:9" x14ac:dyDescent="0.25">
      <c r="A6" s="73">
        <v>1</v>
      </c>
      <c r="B6" s="73">
        <v>2</v>
      </c>
      <c r="C6" s="73">
        <v>3</v>
      </c>
      <c r="D6" s="73">
        <v>4</v>
      </c>
      <c r="E6" s="73">
        <v>5</v>
      </c>
      <c r="F6" s="73">
        <v>6</v>
      </c>
      <c r="G6" s="67">
        <v>7</v>
      </c>
      <c r="H6" s="67">
        <v>8</v>
      </c>
      <c r="I6" s="67">
        <v>9</v>
      </c>
    </row>
    <row r="7" spans="1:9" ht="31.5" x14ac:dyDescent="0.25">
      <c r="A7" s="136" t="s">
        <v>679</v>
      </c>
      <c r="B7" s="136" t="s">
        <v>680</v>
      </c>
      <c r="C7" s="118"/>
      <c r="D7" s="118"/>
      <c r="E7" s="118"/>
      <c r="F7" s="118"/>
      <c r="G7" s="78">
        <v>128066204.58</v>
      </c>
      <c r="H7" s="78">
        <v>50983873.259999998</v>
      </c>
      <c r="I7" s="78">
        <v>49440204.369999997</v>
      </c>
    </row>
    <row r="8" spans="1:9" x14ac:dyDescent="0.25">
      <c r="A8" s="136" t="s">
        <v>681</v>
      </c>
      <c r="B8" s="136" t="s">
        <v>680</v>
      </c>
      <c r="C8" s="136" t="s">
        <v>314</v>
      </c>
      <c r="D8" s="118"/>
      <c r="E8" s="118"/>
      <c r="F8" s="118"/>
      <c r="G8" s="78">
        <v>6090052.8200000003</v>
      </c>
      <c r="H8" s="78">
        <v>2356628.86</v>
      </c>
      <c r="I8" s="78">
        <v>2286096.69</v>
      </c>
    </row>
    <row r="9" spans="1:9" x14ac:dyDescent="0.25">
      <c r="A9" s="136" t="s">
        <v>682</v>
      </c>
      <c r="B9" s="136" t="s">
        <v>680</v>
      </c>
      <c r="C9" s="136" t="s">
        <v>314</v>
      </c>
      <c r="D9" s="136" t="s">
        <v>414</v>
      </c>
      <c r="E9" s="118"/>
      <c r="F9" s="118"/>
      <c r="G9" s="78">
        <v>6090052.8200000003</v>
      </c>
      <c r="H9" s="78">
        <v>2356628.86</v>
      </c>
      <c r="I9" s="78">
        <v>2286096.69</v>
      </c>
    </row>
    <row r="10" spans="1:9" ht="31.5" x14ac:dyDescent="0.25">
      <c r="A10" s="136" t="s">
        <v>683</v>
      </c>
      <c r="B10" s="136" t="s">
        <v>680</v>
      </c>
      <c r="C10" s="136" t="s">
        <v>314</v>
      </c>
      <c r="D10" s="136" t="s">
        <v>414</v>
      </c>
      <c r="E10" s="136" t="s">
        <v>402</v>
      </c>
      <c r="F10" s="118"/>
      <c r="G10" s="78">
        <v>6090052.8200000003</v>
      </c>
      <c r="H10" s="78">
        <v>2356628.86</v>
      </c>
      <c r="I10" s="78">
        <v>2286096.69</v>
      </c>
    </row>
    <row r="11" spans="1:9" x14ac:dyDescent="0.25">
      <c r="A11" s="136" t="s">
        <v>684</v>
      </c>
      <c r="B11" s="136" t="s">
        <v>680</v>
      </c>
      <c r="C11" s="136" t="s">
        <v>314</v>
      </c>
      <c r="D11" s="136" t="s">
        <v>414</v>
      </c>
      <c r="E11" s="136" t="s">
        <v>403</v>
      </c>
      <c r="F11" s="118"/>
      <c r="G11" s="78">
        <v>6090052.8200000003</v>
      </c>
      <c r="H11" s="78">
        <v>2356628.86</v>
      </c>
      <c r="I11" s="78">
        <v>2286096.69</v>
      </c>
    </row>
    <row r="12" spans="1:9" ht="31.5" x14ac:dyDescent="0.25">
      <c r="A12" s="136" t="s">
        <v>685</v>
      </c>
      <c r="B12" s="136" t="s">
        <v>680</v>
      </c>
      <c r="C12" s="136" t="s">
        <v>314</v>
      </c>
      <c r="D12" s="136" t="s">
        <v>414</v>
      </c>
      <c r="E12" s="136" t="s">
        <v>413</v>
      </c>
      <c r="F12" s="118"/>
      <c r="G12" s="78">
        <v>6090052.8200000003</v>
      </c>
      <c r="H12" s="78">
        <v>2356628.86</v>
      </c>
      <c r="I12" s="78">
        <v>2286096.69</v>
      </c>
    </row>
    <row r="13" spans="1:9" ht="31.5" x14ac:dyDescent="0.25">
      <c r="A13" s="136" t="s">
        <v>686</v>
      </c>
      <c r="B13" s="136" t="s">
        <v>680</v>
      </c>
      <c r="C13" s="136" t="s">
        <v>314</v>
      </c>
      <c r="D13" s="136" t="s">
        <v>414</v>
      </c>
      <c r="E13" s="136" t="s">
        <v>415</v>
      </c>
      <c r="F13" s="118"/>
      <c r="G13" s="78">
        <v>878283.07</v>
      </c>
      <c r="H13" s="78">
        <v>878283.07</v>
      </c>
      <c r="I13" s="78">
        <v>878283.07</v>
      </c>
    </row>
    <row r="14" spans="1:9" ht="47.25" x14ac:dyDescent="0.25">
      <c r="A14" s="136" t="s">
        <v>687</v>
      </c>
      <c r="B14" s="136" t="s">
        <v>680</v>
      </c>
      <c r="C14" s="136" t="s">
        <v>314</v>
      </c>
      <c r="D14" s="136" t="s">
        <v>414</v>
      </c>
      <c r="E14" s="136" t="s">
        <v>415</v>
      </c>
      <c r="F14" s="136" t="s">
        <v>318</v>
      </c>
      <c r="G14" s="78">
        <v>878283.07</v>
      </c>
      <c r="H14" s="78">
        <v>878283.07</v>
      </c>
      <c r="I14" s="78">
        <v>878283.07</v>
      </c>
    </row>
    <row r="15" spans="1:9" ht="31.5" x14ac:dyDescent="0.25">
      <c r="A15" s="136" t="s">
        <v>1301</v>
      </c>
      <c r="B15" s="136" t="s">
        <v>680</v>
      </c>
      <c r="C15" s="136" t="s">
        <v>314</v>
      </c>
      <c r="D15" s="136" t="s">
        <v>414</v>
      </c>
      <c r="E15" s="136" t="s">
        <v>1181</v>
      </c>
      <c r="F15" s="118"/>
      <c r="G15" s="78">
        <v>3024878.17</v>
      </c>
      <c r="H15" s="78">
        <v>1478345.79</v>
      </c>
      <c r="I15" s="78">
        <v>1407813.62</v>
      </c>
    </row>
    <row r="16" spans="1:9" ht="47.25" x14ac:dyDescent="0.25">
      <c r="A16" s="136" t="s">
        <v>687</v>
      </c>
      <c r="B16" s="136" t="s">
        <v>680</v>
      </c>
      <c r="C16" s="136" t="s">
        <v>314</v>
      </c>
      <c r="D16" s="136" t="s">
        <v>414</v>
      </c>
      <c r="E16" s="136" t="s">
        <v>1181</v>
      </c>
      <c r="F16" s="136" t="s">
        <v>318</v>
      </c>
      <c r="G16" s="78">
        <v>3024878.17</v>
      </c>
      <c r="H16" s="78">
        <v>1478345.79</v>
      </c>
      <c r="I16" s="78">
        <v>1407813.62</v>
      </c>
    </row>
    <row r="17" spans="1:9" ht="63" x14ac:dyDescent="0.25">
      <c r="A17" s="136" t="s">
        <v>688</v>
      </c>
      <c r="B17" s="136" t="s">
        <v>680</v>
      </c>
      <c r="C17" s="136" t="s">
        <v>314</v>
      </c>
      <c r="D17" s="136" t="s">
        <v>414</v>
      </c>
      <c r="E17" s="136" t="s">
        <v>416</v>
      </c>
      <c r="F17" s="118"/>
      <c r="G17" s="78">
        <v>2186891.58</v>
      </c>
      <c r="H17" s="78">
        <v>0</v>
      </c>
      <c r="I17" s="78">
        <v>0</v>
      </c>
    </row>
    <row r="18" spans="1:9" ht="47.25" x14ac:dyDescent="0.25">
      <c r="A18" s="136" t="s">
        <v>687</v>
      </c>
      <c r="B18" s="136" t="s">
        <v>680</v>
      </c>
      <c r="C18" s="136" t="s">
        <v>314</v>
      </c>
      <c r="D18" s="136" t="s">
        <v>414</v>
      </c>
      <c r="E18" s="136" t="s">
        <v>416</v>
      </c>
      <c r="F18" s="136" t="s">
        <v>318</v>
      </c>
      <c r="G18" s="78">
        <v>2186891.58</v>
      </c>
      <c r="H18" s="78">
        <v>0</v>
      </c>
      <c r="I18" s="78">
        <v>0</v>
      </c>
    </row>
    <row r="19" spans="1:9" x14ac:dyDescent="0.25">
      <c r="A19" s="136" t="s">
        <v>696</v>
      </c>
      <c r="B19" s="136" t="s">
        <v>680</v>
      </c>
      <c r="C19" s="136" t="s">
        <v>313</v>
      </c>
      <c r="D19" s="118"/>
      <c r="E19" s="118"/>
      <c r="F19" s="118"/>
      <c r="G19" s="78">
        <v>44648133.859999999</v>
      </c>
      <c r="H19" s="78">
        <v>15081035.869999999</v>
      </c>
      <c r="I19" s="78">
        <v>14523236.5</v>
      </c>
    </row>
    <row r="20" spans="1:9" x14ac:dyDescent="0.25">
      <c r="A20" s="136" t="s">
        <v>697</v>
      </c>
      <c r="B20" s="136" t="s">
        <v>680</v>
      </c>
      <c r="C20" s="136" t="s">
        <v>313</v>
      </c>
      <c r="D20" s="136" t="s">
        <v>343</v>
      </c>
      <c r="E20" s="118"/>
      <c r="F20" s="118"/>
      <c r="G20" s="78">
        <v>44648133.859999999</v>
      </c>
      <c r="H20" s="78">
        <v>15081035.869999999</v>
      </c>
      <c r="I20" s="78">
        <v>14523236.5</v>
      </c>
    </row>
    <row r="21" spans="1:9" ht="31.5" x14ac:dyDescent="0.25">
      <c r="A21" s="136" t="s">
        <v>698</v>
      </c>
      <c r="B21" s="136" t="s">
        <v>680</v>
      </c>
      <c r="C21" s="136" t="s">
        <v>313</v>
      </c>
      <c r="D21" s="136" t="s">
        <v>343</v>
      </c>
      <c r="E21" s="136" t="s">
        <v>310</v>
      </c>
      <c r="F21" s="118"/>
      <c r="G21" s="78">
        <v>44648133.859999999</v>
      </c>
      <c r="H21" s="78">
        <v>15081035.869999999</v>
      </c>
      <c r="I21" s="78">
        <v>14523236.5</v>
      </c>
    </row>
    <row r="22" spans="1:9" ht="31.5" x14ac:dyDescent="0.25">
      <c r="A22" s="136" t="s">
        <v>699</v>
      </c>
      <c r="B22" s="136" t="s">
        <v>680</v>
      </c>
      <c r="C22" s="136" t="s">
        <v>313</v>
      </c>
      <c r="D22" s="136" t="s">
        <v>343</v>
      </c>
      <c r="E22" s="136" t="s">
        <v>341</v>
      </c>
      <c r="F22" s="118"/>
      <c r="G22" s="78">
        <v>44588133.859999999</v>
      </c>
      <c r="H22" s="78">
        <v>15081035.869999999</v>
      </c>
      <c r="I22" s="78">
        <v>14523236.5</v>
      </c>
    </row>
    <row r="23" spans="1:9" ht="47.25" x14ac:dyDescent="0.25">
      <c r="A23" s="136" t="s">
        <v>700</v>
      </c>
      <c r="B23" s="136" t="s">
        <v>680</v>
      </c>
      <c r="C23" s="136" t="s">
        <v>313</v>
      </c>
      <c r="D23" s="136" t="s">
        <v>343</v>
      </c>
      <c r="E23" s="136" t="s">
        <v>342</v>
      </c>
      <c r="F23" s="118"/>
      <c r="G23" s="78">
        <v>27311692.800000001</v>
      </c>
      <c r="H23" s="78">
        <v>15081035.869999999</v>
      </c>
      <c r="I23" s="78">
        <v>14523236.5</v>
      </c>
    </row>
    <row r="24" spans="1:9" ht="31.5" x14ac:dyDescent="0.25">
      <c r="A24" s="136" t="s">
        <v>686</v>
      </c>
      <c r="B24" s="136" t="s">
        <v>680</v>
      </c>
      <c r="C24" s="136" t="s">
        <v>313</v>
      </c>
      <c r="D24" s="136" t="s">
        <v>343</v>
      </c>
      <c r="E24" s="136" t="s">
        <v>344</v>
      </c>
      <c r="F24" s="118"/>
      <c r="G24" s="78">
        <v>2148971.4300000002</v>
      </c>
      <c r="H24" s="78">
        <v>2148971.4300000002</v>
      </c>
      <c r="I24" s="78">
        <v>2148971.4300000002</v>
      </c>
    </row>
    <row r="25" spans="1:9" ht="47.25" x14ac:dyDescent="0.25">
      <c r="A25" s="136" t="s">
        <v>687</v>
      </c>
      <c r="B25" s="136" t="s">
        <v>680</v>
      </c>
      <c r="C25" s="136" t="s">
        <v>313</v>
      </c>
      <c r="D25" s="136" t="s">
        <v>343</v>
      </c>
      <c r="E25" s="136" t="s">
        <v>344</v>
      </c>
      <c r="F25" s="136" t="s">
        <v>318</v>
      </c>
      <c r="G25" s="78">
        <v>2148971.4300000002</v>
      </c>
      <c r="H25" s="78">
        <v>2148971.4300000002</v>
      </c>
      <c r="I25" s="78">
        <v>2148971.4300000002</v>
      </c>
    </row>
    <row r="26" spans="1:9" ht="47.25" x14ac:dyDescent="0.25">
      <c r="A26" s="136" t="s">
        <v>701</v>
      </c>
      <c r="B26" s="136" t="s">
        <v>680</v>
      </c>
      <c r="C26" s="136" t="s">
        <v>313</v>
      </c>
      <c r="D26" s="136" t="s">
        <v>343</v>
      </c>
      <c r="E26" s="136" t="s">
        <v>350</v>
      </c>
      <c r="F26" s="118"/>
      <c r="G26" s="78">
        <v>389185</v>
      </c>
      <c r="H26" s="78">
        <v>389185</v>
      </c>
      <c r="I26" s="78">
        <v>389185</v>
      </c>
    </row>
    <row r="27" spans="1:9" ht="47.25" x14ac:dyDescent="0.25">
      <c r="A27" s="136" t="s">
        <v>687</v>
      </c>
      <c r="B27" s="136" t="s">
        <v>680</v>
      </c>
      <c r="C27" s="136" t="s">
        <v>313</v>
      </c>
      <c r="D27" s="136" t="s">
        <v>343</v>
      </c>
      <c r="E27" s="136" t="s">
        <v>350</v>
      </c>
      <c r="F27" s="136" t="s">
        <v>318</v>
      </c>
      <c r="G27" s="78">
        <v>389185</v>
      </c>
      <c r="H27" s="78">
        <v>389185</v>
      </c>
      <c r="I27" s="78">
        <v>389185</v>
      </c>
    </row>
    <row r="28" spans="1:9" ht="31.5" x14ac:dyDescent="0.25">
      <c r="A28" s="136" t="s">
        <v>959</v>
      </c>
      <c r="B28" s="136" t="s">
        <v>680</v>
      </c>
      <c r="C28" s="136" t="s">
        <v>313</v>
      </c>
      <c r="D28" s="136" t="s">
        <v>343</v>
      </c>
      <c r="E28" s="136" t="s">
        <v>960</v>
      </c>
      <c r="F28" s="118"/>
      <c r="G28" s="78">
        <v>851472</v>
      </c>
      <c r="H28" s="78">
        <v>851472</v>
      </c>
      <c r="I28" s="78">
        <v>851472</v>
      </c>
    </row>
    <row r="29" spans="1:9" ht="47.25" x14ac:dyDescent="0.25">
      <c r="A29" s="136" t="s">
        <v>687</v>
      </c>
      <c r="B29" s="136" t="s">
        <v>680</v>
      </c>
      <c r="C29" s="136" t="s">
        <v>313</v>
      </c>
      <c r="D29" s="136" t="s">
        <v>343</v>
      </c>
      <c r="E29" s="136" t="s">
        <v>960</v>
      </c>
      <c r="F29" s="136" t="s">
        <v>318</v>
      </c>
      <c r="G29" s="78">
        <v>851472</v>
      </c>
      <c r="H29" s="78">
        <v>851472</v>
      </c>
      <c r="I29" s="78">
        <v>851472</v>
      </c>
    </row>
    <row r="30" spans="1:9" ht="31.5" x14ac:dyDescent="0.25">
      <c r="A30" s="136" t="s">
        <v>1301</v>
      </c>
      <c r="B30" s="136" t="s">
        <v>680</v>
      </c>
      <c r="C30" s="136" t="s">
        <v>313</v>
      </c>
      <c r="D30" s="136" t="s">
        <v>343</v>
      </c>
      <c r="E30" s="136" t="s">
        <v>1162</v>
      </c>
      <c r="F30" s="118"/>
      <c r="G30" s="78">
        <v>23922064.370000001</v>
      </c>
      <c r="H30" s="78">
        <v>11691407.439999999</v>
      </c>
      <c r="I30" s="78">
        <v>11133608.07</v>
      </c>
    </row>
    <row r="31" spans="1:9" ht="47.25" x14ac:dyDescent="0.25">
      <c r="A31" s="136" t="s">
        <v>687</v>
      </c>
      <c r="B31" s="136" t="s">
        <v>680</v>
      </c>
      <c r="C31" s="136" t="s">
        <v>313</v>
      </c>
      <c r="D31" s="136" t="s">
        <v>343</v>
      </c>
      <c r="E31" s="136" t="s">
        <v>1162</v>
      </c>
      <c r="F31" s="136" t="s">
        <v>318</v>
      </c>
      <c r="G31" s="78">
        <v>23922064.370000001</v>
      </c>
      <c r="H31" s="78">
        <v>11691407.439999999</v>
      </c>
      <c r="I31" s="78">
        <v>11133608.07</v>
      </c>
    </row>
    <row r="32" spans="1:9" ht="63" x14ac:dyDescent="0.25">
      <c r="A32" s="136" t="s">
        <v>702</v>
      </c>
      <c r="B32" s="136" t="s">
        <v>680</v>
      </c>
      <c r="C32" s="136" t="s">
        <v>313</v>
      </c>
      <c r="D32" s="136" t="s">
        <v>343</v>
      </c>
      <c r="E32" s="136" t="s">
        <v>353</v>
      </c>
      <c r="F32" s="118"/>
      <c r="G32" s="78">
        <v>17276441.059999999</v>
      </c>
      <c r="H32" s="78">
        <v>0</v>
      </c>
      <c r="I32" s="78">
        <v>0</v>
      </c>
    </row>
    <row r="33" spans="1:9" ht="78.75" x14ac:dyDescent="0.25">
      <c r="A33" s="136" t="s">
        <v>703</v>
      </c>
      <c r="B33" s="136" t="s">
        <v>680</v>
      </c>
      <c r="C33" s="136" t="s">
        <v>313</v>
      </c>
      <c r="D33" s="136" t="s">
        <v>343</v>
      </c>
      <c r="E33" s="136" t="s">
        <v>357</v>
      </c>
      <c r="F33" s="118"/>
      <c r="G33" s="78">
        <v>17276441.059999999</v>
      </c>
      <c r="H33" s="78">
        <v>0</v>
      </c>
      <c r="I33" s="78">
        <v>0</v>
      </c>
    </row>
    <row r="34" spans="1:9" ht="47.25" x14ac:dyDescent="0.25">
      <c r="A34" s="136" t="s">
        <v>687</v>
      </c>
      <c r="B34" s="136" t="s">
        <v>680</v>
      </c>
      <c r="C34" s="136" t="s">
        <v>313</v>
      </c>
      <c r="D34" s="136" t="s">
        <v>343</v>
      </c>
      <c r="E34" s="136" t="s">
        <v>357</v>
      </c>
      <c r="F34" s="136" t="s">
        <v>318</v>
      </c>
      <c r="G34" s="78">
        <v>17276441.059999999</v>
      </c>
      <c r="H34" s="78">
        <v>0</v>
      </c>
      <c r="I34" s="78">
        <v>0</v>
      </c>
    </row>
    <row r="35" spans="1:9" ht="31.5" x14ac:dyDescent="0.25">
      <c r="A35" s="136" t="s">
        <v>704</v>
      </c>
      <c r="B35" s="136" t="s">
        <v>680</v>
      </c>
      <c r="C35" s="136" t="s">
        <v>313</v>
      </c>
      <c r="D35" s="136" t="s">
        <v>343</v>
      </c>
      <c r="E35" s="136" t="s">
        <v>376</v>
      </c>
      <c r="F35" s="118"/>
      <c r="G35" s="78">
        <v>60000</v>
      </c>
      <c r="H35" s="78">
        <v>0</v>
      </c>
      <c r="I35" s="78">
        <v>0</v>
      </c>
    </row>
    <row r="36" spans="1:9" ht="47.25" x14ac:dyDescent="0.25">
      <c r="A36" s="136" t="s">
        <v>707</v>
      </c>
      <c r="B36" s="136" t="s">
        <v>680</v>
      </c>
      <c r="C36" s="136" t="s">
        <v>313</v>
      </c>
      <c r="D36" s="136" t="s">
        <v>343</v>
      </c>
      <c r="E36" s="136" t="s">
        <v>382</v>
      </c>
      <c r="F36" s="118"/>
      <c r="G36" s="78">
        <v>60000</v>
      </c>
      <c r="H36" s="78">
        <v>0</v>
      </c>
      <c r="I36" s="78">
        <v>0</v>
      </c>
    </row>
    <row r="37" spans="1:9" x14ac:dyDescent="0.25">
      <c r="A37" s="136" t="s">
        <v>708</v>
      </c>
      <c r="B37" s="136" t="s">
        <v>680</v>
      </c>
      <c r="C37" s="136" t="s">
        <v>313</v>
      </c>
      <c r="D37" s="136" t="s">
        <v>343</v>
      </c>
      <c r="E37" s="136" t="s">
        <v>391</v>
      </c>
      <c r="F37" s="118"/>
      <c r="G37" s="78">
        <v>60000</v>
      </c>
      <c r="H37" s="78">
        <v>0</v>
      </c>
      <c r="I37" s="78">
        <v>0</v>
      </c>
    </row>
    <row r="38" spans="1:9" ht="31.5" customHeight="1" x14ac:dyDescent="0.25">
      <c r="A38" s="136" t="s">
        <v>687</v>
      </c>
      <c r="B38" s="136" t="s">
        <v>680</v>
      </c>
      <c r="C38" s="136" t="s">
        <v>313</v>
      </c>
      <c r="D38" s="136" t="s">
        <v>343</v>
      </c>
      <c r="E38" s="136" t="s">
        <v>391</v>
      </c>
      <c r="F38" s="136" t="s">
        <v>318</v>
      </c>
      <c r="G38" s="78">
        <v>60000</v>
      </c>
      <c r="H38" s="78">
        <v>0</v>
      </c>
      <c r="I38" s="78">
        <v>0</v>
      </c>
    </row>
    <row r="39" spans="1:9" ht="31.5" customHeight="1" x14ac:dyDescent="0.25">
      <c r="A39" s="136" t="s">
        <v>709</v>
      </c>
      <c r="B39" s="136" t="s">
        <v>680</v>
      </c>
      <c r="C39" s="136" t="s">
        <v>405</v>
      </c>
      <c r="D39" s="118"/>
      <c r="E39" s="118"/>
      <c r="F39" s="118"/>
      <c r="G39" s="78">
        <v>77328017.900000006</v>
      </c>
      <c r="H39" s="78">
        <v>33546208.530000001</v>
      </c>
      <c r="I39" s="78">
        <v>32630871.18</v>
      </c>
    </row>
    <row r="40" spans="1:9" x14ac:dyDescent="0.25">
      <c r="A40" s="136" t="s">
        <v>710</v>
      </c>
      <c r="B40" s="136" t="s">
        <v>680</v>
      </c>
      <c r="C40" s="136" t="s">
        <v>405</v>
      </c>
      <c r="D40" s="136" t="s">
        <v>314</v>
      </c>
      <c r="E40" s="118"/>
      <c r="F40" s="118"/>
      <c r="G40" s="78">
        <v>72308443.590000004</v>
      </c>
      <c r="H40" s="78">
        <v>28546414.219999999</v>
      </c>
      <c r="I40" s="78">
        <v>27631076.870000001</v>
      </c>
    </row>
    <row r="41" spans="1:9" ht="31.5" x14ac:dyDescent="0.25">
      <c r="A41" s="136" t="s">
        <v>683</v>
      </c>
      <c r="B41" s="136" t="s">
        <v>680</v>
      </c>
      <c r="C41" s="136" t="s">
        <v>405</v>
      </c>
      <c r="D41" s="136" t="s">
        <v>314</v>
      </c>
      <c r="E41" s="136" t="s">
        <v>402</v>
      </c>
      <c r="F41" s="118"/>
      <c r="G41" s="78">
        <v>72308443.590000004</v>
      </c>
      <c r="H41" s="78">
        <v>28546414.219999999</v>
      </c>
      <c r="I41" s="78">
        <v>27631076.870000001</v>
      </c>
    </row>
    <row r="42" spans="1:9" x14ac:dyDescent="0.25">
      <c r="A42" s="136" t="s">
        <v>684</v>
      </c>
      <c r="B42" s="136" t="s">
        <v>680</v>
      </c>
      <c r="C42" s="136" t="s">
        <v>405</v>
      </c>
      <c r="D42" s="136" t="s">
        <v>314</v>
      </c>
      <c r="E42" s="136" t="s">
        <v>403</v>
      </c>
      <c r="F42" s="118"/>
      <c r="G42" s="78">
        <v>32371630.170000002</v>
      </c>
      <c r="H42" s="78">
        <v>13176722.16</v>
      </c>
      <c r="I42" s="78">
        <v>12777045.75</v>
      </c>
    </row>
    <row r="43" spans="1:9" ht="31.5" x14ac:dyDescent="0.25">
      <c r="A43" s="136" t="s">
        <v>711</v>
      </c>
      <c r="B43" s="136" t="s">
        <v>680</v>
      </c>
      <c r="C43" s="136" t="s">
        <v>405</v>
      </c>
      <c r="D43" s="136" t="s">
        <v>314</v>
      </c>
      <c r="E43" s="136" t="s">
        <v>404</v>
      </c>
      <c r="F43" s="118"/>
      <c r="G43" s="78">
        <v>32371630.170000002</v>
      </c>
      <c r="H43" s="78">
        <v>13176722.16</v>
      </c>
      <c r="I43" s="78">
        <v>12777045.75</v>
      </c>
    </row>
    <row r="44" spans="1:9" ht="31.5" x14ac:dyDescent="0.25">
      <c r="A44" s="136" t="s">
        <v>686</v>
      </c>
      <c r="B44" s="136" t="s">
        <v>680</v>
      </c>
      <c r="C44" s="136" t="s">
        <v>405</v>
      </c>
      <c r="D44" s="136" t="s">
        <v>314</v>
      </c>
      <c r="E44" s="136" t="s">
        <v>406</v>
      </c>
      <c r="F44" s="118"/>
      <c r="G44" s="78">
        <v>2622243.16</v>
      </c>
      <c r="H44" s="78">
        <v>2622243.16</v>
      </c>
      <c r="I44" s="78">
        <v>2622243.16</v>
      </c>
    </row>
    <row r="45" spans="1:9" ht="47.25" x14ac:dyDescent="0.25">
      <c r="A45" s="136" t="s">
        <v>687</v>
      </c>
      <c r="B45" s="136" t="s">
        <v>680</v>
      </c>
      <c r="C45" s="136" t="s">
        <v>405</v>
      </c>
      <c r="D45" s="136" t="s">
        <v>314</v>
      </c>
      <c r="E45" s="136" t="s">
        <v>406</v>
      </c>
      <c r="F45" s="136" t="s">
        <v>318</v>
      </c>
      <c r="G45" s="78">
        <v>2622243.16</v>
      </c>
      <c r="H45" s="78">
        <v>2622243.16</v>
      </c>
      <c r="I45" s="78">
        <v>2622243.16</v>
      </c>
    </row>
    <row r="46" spans="1:9" ht="47.25" x14ac:dyDescent="0.25">
      <c r="A46" s="136" t="s">
        <v>712</v>
      </c>
      <c r="B46" s="136" t="s">
        <v>680</v>
      </c>
      <c r="C46" s="136" t="s">
        <v>405</v>
      </c>
      <c r="D46" s="136" t="s">
        <v>314</v>
      </c>
      <c r="E46" s="136" t="s">
        <v>408</v>
      </c>
      <c r="F46" s="118"/>
      <c r="G46" s="78">
        <v>600373.81000000006</v>
      </c>
      <c r="H46" s="78">
        <v>600373.81000000006</v>
      </c>
      <c r="I46" s="78">
        <v>600373.81000000006</v>
      </c>
    </row>
    <row r="47" spans="1:9" ht="47.25" x14ac:dyDescent="0.25">
      <c r="A47" s="136" t="s">
        <v>687</v>
      </c>
      <c r="B47" s="136" t="s">
        <v>680</v>
      </c>
      <c r="C47" s="136" t="s">
        <v>405</v>
      </c>
      <c r="D47" s="136" t="s">
        <v>314</v>
      </c>
      <c r="E47" s="136" t="s">
        <v>408</v>
      </c>
      <c r="F47" s="136" t="s">
        <v>318</v>
      </c>
      <c r="G47" s="78">
        <v>600373.81000000006</v>
      </c>
      <c r="H47" s="78">
        <v>600373.81000000006</v>
      </c>
      <c r="I47" s="78">
        <v>600373.81000000006</v>
      </c>
    </row>
    <row r="48" spans="1:9" ht="47.25" x14ac:dyDescent="0.25">
      <c r="A48" s="136" t="s">
        <v>713</v>
      </c>
      <c r="B48" s="136" t="s">
        <v>680</v>
      </c>
      <c r="C48" s="136" t="s">
        <v>405</v>
      </c>
      <c r="D48" s="136" t="s">
        <v>314</v>
      </c>
      <c r="E48" s="136" t="s">
        <v>410</v>
      </c>
      <c r="F48" s="118"/>
      <c r="G48" s="78">
        <v>438135.84</v>
      </c>
      <c r="H48" s="78">
        <v>438135.84</v>
      </c>
      <c r="I48" s="78">
        <v>438135.84</v>
      </c>
    </row>
    <row r="49" spans="1:9" ht="47.25" x14ac:dyDescent="0.25">
      <c r="A49" s="136" t="s">
        <v>687</v>
      </c>
      <c r="B49" s="136" t="s">
        <v>680</v>
      </c>
      <c r="C49" s="136" t="s">
        <v>405</v>
      </c>
      <c r="D49" s="136" t="s">
        <v>314</v>
      </c>
      <c r="E49" s="136" t="s">
        <v>410</v>
      </c>
      <c r="F49" s="136" t="s">
        <v>318</v>
      </c>
      <c r="G49" s="78">
        <v>438135.84</v>
      </c>
      <c r="H49" s="78">
        <v>438135.84</v>
      </c>
      <c r="I49" s="78">
        <v>438135.84</v>
      </c>
    </row>
    <row r="50" spans="1:9" ht="31.5" x14ac:dyDescent="0.25">
      <c r="A50" s="136" t="s">
        <v>961</v>
      </c>
      <c r="B50" s="136" t="s">
        <v>680</v>
      </c>
      <c r="C50" s="136" t="s">
        <v>405</v>
      </c>
      <c r="D50" s="136" t="s">
        <v>314</v>
      </c>
      <c r="E50" s="136" t="s">
        <v>962</v>
      </c>
      <c r="F50" s="118"/>
      <c r="G50" s="78">
        <v>1138800</v>
      </c>
      <c r="H50" s="78">
        <v>1138800</v>
      </c>
      <c r="I50" s="78">
        <v>1138800</v>
      </c>
    </row>
    <row r="51" spans="1:9" ht="47.25" x14ac:dyDescent="0.25">
      <c r="A51" s="136" t="s">
        <v>687</v>
      </c>
      <c r="B51" s="136" t="s">
        <v>680</v>
      </c>
      <c r="C51" s="136" t="s">
        <v>405</v>
      </c>
      <c r="D51" s="136" t="s">
        <v>314</v>
      </c>
      <c r="E51" s="136" t="s">
        <v>962</v>
      </c>
      <c r="F51" s="136" t="s">
        <v>318</v>
      </c>
      <c r="G51" s="78">
        <v>1138800</v>
      </c>
      <c r="H51" s="78">
        <v>1138800</v>
      </c>
      <c r="I51" s="78">
        <v>1138800</v>
      </c>
    </row>
    <row r="52" spans="1:9" ht="31.5" x14ac:dyDescent="0.25">
      <c r="A52" s="136" t="s">
        <v>1301</v>
      </c>
      <c r="B52" s="136" t="s">
        <v>680</v>
      </c>
      <c r="C52" s="136" t="s">
        <v>405</v>
      </c>
      <c r="D52" s="136" t="s">
        <v>314</v>
      </c>
      <c r="E52" s="136" t="s">
        <v>1178</v>
      </c>
      <c r="F52" s="118"/>
      <c r="G52" s="78">
        <v>17140723.68</v>
      </c>
      <c r="H52" s="78">
        <v>8377169.3499999996</v>
      </c>
      <c r="I52" s="78">
        <v>7977492.9400000004</v>
      </c>
    </row>
    <row r="53" spans="1:9" ht="47.25" x14ac:dyDescent="0.25">
      <c r="A53" s="136" t="s">
        <v>687</v>
      </c>
      <c r="B53" s="136" t="s">
        <v>680</v>
      </c>
      <c r="C53" s="136" t="s">
        <v>405</v>
      </c>
      <c r="D53" s="136" t="s">
        <v>314</v>
      </c>
      <c r="E53" s="136" t="s">
        <v>1178</v>
      </c>
      <c r="F53" s="136" t="s">
        <v>318</v>
      </c>
      <c r="G53" s="78">
        <v>17140723.68</v>
      </c>
      <c r="H53" s="78">
        <v>8377169.3499999996</v>
      </c>
      <c r="I53" s="78">
        <v>7977492.9400000004</v>
      </c>
    </row>
    <row r="54" spans="1:9" ht="63" x14ac:dyDescent="0.25">
      <c r="A54" s="136" t="s">
        <v>688</v>
      </c>
      <c r="B54" s="136" t="s">
        <v>680</v>
      </c>
      <c r="C54" s="136" t="s">
        <v>405</v>
      </c>
      <c r="D54" s="136" t="s">
        <v>314</v>
      </c>
      <c r="E54" s="136" t="s">
        <v>412</v>
      </c>
      <c r="F54" s="118"/>
      <c r="G54" s="78">
        <v>10431353.68</v>
      </c>
      <c r="H54" s="78">
        <v>0</v>
      </c>
      <c r="I54" s="78">
        <v>0</v>
      </c>
    </row>
    <row r="55" spans="1:9" ht="47.25" x14ac:dyDescent="0.25">
      <c r="A55" s="136" t="s">
        <v>687</v>
      </c>
      <c r="B55" s="136" t="s">
        <v>680</v>
      </c>
      <c r="C55" s="136" t="s">
        <v>405</v>
      </c>
      <c r="D55" s="136" t="s">
        <v>314</v>
      </c>
      <c r="E55" s="136" t="s">
        <v>412</v>
      </c>
      <c r="F55" s="136" t="s">
        <v>318</v>
      </c>
      <c r="G55" s="78">
        <v>10431353.68</v>
      </c>
      <c r="H55" s="78">
        <v>0</v>
      </c>
      <c r="I55" s="78">
        <v>0</v>
      </c>
    </row>
    <row r="56" spans="1:9" x14ac:dyDescent="0.25">
      <c r="A56" s="136" t="s">
        <v>714</v>
      </c>
      <c r="B56" s="136" t="s">
        <v>680</v>
      </c>
      <c r="C56" s="136" t="s">
        <v>405</v>
      </c>
      <c r="D56" s="136" t="s">
        <v>314</v>
      </c>
      <c r="E56" s="136" t="s">
        <v>417</v>
      </c>
      <c r="F56" s="118"/>
      <c r="G56" s="78">
        <v>39886813.420000002</v>
      </c>
      <c r="H56" s="78">
        <v>15369692.060000001</v>
      </c>
      <c r="I56" s="78">
        <v>14854031.119999999</v>
      </c>
    </row>
    <row r="57" spans="1:9" ht="31.5" x14ac:dyDescent="0.25">
      <c r="A57" s="136" t="s">
        <v>715</v>
      </c>
      <c r="B57" s="136" t="s">
        <v>680</v>
      </c>
      <c r="C57" s="136" t="s">
        <v>405</v>
      </c>
      <c r="D57" s="136" t="s">
        <v>314</v>
      </c>
      <c r="E57" s="136" t="s">
        <v>418</v>
      </c>
      <c r="F57" s="118"/>
      <c r="G57" s="78">
        <v>39886813.420000002</v>
      </c>
      <c r="H57" s="78">
        <v>15369692.060000001</v>
      </c>
      <c r="I57" s="78">
        <v>14854031.119999999</v>
      </c>
    </row>
    <row r="58" spans="1:9" ht="31.5" x14ac:dyDescent="0.25">
      <c r="A58" s="136" t="s">
        <v>686</v>
      </c>
      <c r="B58" s="136" t="s">
        <v>680</v>
      </c>
      <c r="C58" s="136" t="s">
        <v>405</v>
      </c>
      <c r="D58" s="136" t="s">
        <v>314</v>
      </c>
      <c r="E58" s="136" t="s">
        <v>419</v>
      </c>
      <c r="F58" s="118"/>
      <c r="G58" s="78">
        <v>2149979.7599999998</v>
      </c>
      <c r="H58" s="78">
        <v>2149979.7599999998</v>
      </c>
      <c r="I58" s="78">
        <v>2149979.7599999998</v>
      </c>
    </row>
    <row r="59" spans="1:9" ht="47.25" x14ac:dyDescent="0.25">
      <c r="A59" s="136" t="s">
        <v>687</v>
      </c>
      <c r="B59" s="136" t="s">
        <v>680</v>
      </c>
      <c r="C59" s="136" t="s">
        <v>405</v>
      </c>
      <c r="D59" s="136" t="s">
        <v>314</v>
      </c>
      <c r="E59" s="136" t="s">
        <v>419</v>
      </c>
      <c r="F59" s="136" t="s">
        <v>318</v>
      </c>
      <c r="G59" s="78">
        <v>2149979.7599999998</v>
      </c>
      <c r="H59" s="78">
        <v>2149979.7599999998</v>
      </c>
      <c r="I59" s="78">
        <v>2149979.7599999998</v>
      </c>
    </row>
    <row r="60" spans="1:9" ht="63" x14ac:dyDescent="0.25">
      <c r="A60" s="136" t="s">
        <v>716</v>
      </c>
      <c r="B60" s="136" t="s">
        <v>680</v>
      </c>
      <c r="C60" s="136" t="s">
        <v>405</v>
      </c>
      <c r="D60" s="136" t="s">
        <v>314</v>
      </c>
      <c r="E60" s="136" t="s">
        <v>421</v>
      </c>
      <c r="F60" s="118"/>
      <c r="G60" s="78">
        <v>133921.24</v>
      </c>
      <c r="H60" s="78">
        <v>133921.24</v>
      </c>
      <c r="I60" s="78">
        <v>133921.24</v>
      </c>
    </row>
    <row r="61" spans="1:9" ht="47.25" x14ac:dyDescent="0.25">
      <c r="A61" s="136" t="s">
        <v>687</v>
      </c>
      <c r="B61" s="136" t="s">
        <v>680</v>
      </c>
      <c r="C61" s="136" t="s">
        <v>405</v>
      </c>
      <c r="D61" s="136" t="s">
        <v>314</v>
      </c>
      <c r="E61" s="136" t="s">
        <v>421</v>
      </c>
      <c r="F61" s="136" t="s">
        <v>318</v>
      </c>
      <c r="G61" s="78">
        <v>133921.24</v>
      </c>
      <c r="H61" s="78">
        <v>133921.24</v>
      </c>
      <c r="I61" s="78">
        <v>133921.24</v>
      </c>
    </row>
    <row r="62" spans="1:9" x14ac:dyDescent="0.25">
      <c r="A62" s="136" t="s">
        <v>717</v>
      </c>
      <c r="B62" s="136" t="s">
        <v>680</v>
      </c>
      <c r="C62" s="136" t="s">
        <v>405</v>
      </c>
      <c r="D62" s="136" t="s">
        <v>314</v>
      </c>
      <c r="E62" s="136" t="s">
        <v>423</v>
      </c>
      <c r="F62" s="118"/>
      <c r="G62" s="78">
        <v>548200</v>
      </c>
      <c r="H62" s="78">
        <v>0</v>
      </c>
      <c r="I62" s="78">
        <v>0</v>
      </c>
    </row>
    <row r="63" spans="1:9" ht="31.5" x14ac:dyDescent="0.25">
      <c r="A63" s="136" t="s">
        <v>693</v>
      </c>
      <c r="B63" s="136" t="s">
        <v>680</v>
      </c>
      <c r="C63" s="136" t="s">
        <v>405</v>
      </c>
      <c r="D63" s="136" t="s">
        <v>314</v>
      </c>
      <c r="E63" s="136" t="s">
        <v>423</v>
      </c>
      <c r="F63" s="136" t="s">
        <v>368</v>
      </c>
      <c r="G63" s="78">
        <v>548200</v>
      </c>
      <c r="H63" s="78">
        <v>0</v>
      </c>
      <c r="I63" s="78">
        <v>0</v>
      </c>
    </row>
    <row r="64" spans="1:9" ht="31.5" x14ac:dyDescent="0.25">
      <c r="A64" s="136" t="s">
        <v>961</v>
      </c>
      <c r="B64" s="136" t="s">
        <v>680</v>
      </c>
      <c r="C64" s="136" t="s">
        <v>405</v>
      </c>
      <c r="D64" s="136" t="s">
        <v>314</v>
      </c>
      <c r="E64" s="136" t="s">
        <v>1099</v>
      </c>
      <c r="F64" s="118"/>
      <c r="G64" s="78">
        <v>2277600</v>
      </c>
      <c r="H64" s="78">
        <v>2277600</v>
      </c>
      <c r="I64" s="78">
        <v>2277600</v>
      </c>
    </row>
    <row r="65" spans="1:9" ht="47.25" x14ac:dyDescent="0.25">
      <c r="A65" s="136" t="s">
        <v>687</v>
      </c>
      <c r="B65" s="136" t="s">
        <v>680</v>
      </c>
      <c r="C65" s="136" t="s">
        <v>405</v>
      </c>
      <c r="D65" s="136" t="s">
        <v>314</v>
      </c>
      <c r="E65" s="136" t="s">
        <v>1099</v>
      </c>
      <c r="F65" s="136" t="s">
        <v>318</v>
      </c>
      <c r="G65" s="78">
        <v>2277600</v>
      </c>
      <c r="H65" s="78">
        <v>2277600</v>
      </c>
      <c r="I65" s="78">
        <v>2277600</v>
      </c>
    </row>
    <row r="66" spans="1:9" ht="31.5" x14ac:dyDescent="0.25">
      <c r="A66" s="136" t="s">
        <v>1301</v>
      </c>
      <c r="B66" s="136" t="s">
        <v>680</v>
      </c>
      <c r="C66" s="136" t="s">
        <v>405</v>
      </c>
      <c r="D66" s="136" t="s">
        <v>314</v>
      </c>
      <c r="E66" s="136" t="s">
        <v>1184</v>
      </c>
      <c r="F66" s="118"/>
      <c r="G66" s="78">
        <v>22114894.510000002</v>
      </c>
      <c r="H66" s="78">
        <v>10808191.060000001</v>
      </c>
      <c r="I66" s="78">
        <v>10292530.119999999</v>
      </c>
    </row>
    <row r="67" spans="1:9" ht="47.25" x14ac:dyDescent="0.25">
      <c r="A67" s="136" t="s">
        <v>687</v>
      </c>
      <c r="B67" s="136" t="s">
        <v>680</v>
      </c>
      <c r="C67" s="136" t="s">
        <v>405</v>
      </c>
      <c r="D67" s="136" t="s">
        <v>314</v>
      </c>
      <c r="E67" s="136" t="s">
        <v>1184</v>
      </c>
      <c r="F67" s="136" t="s">
        <v>318</v>
      </c>
      <c r="G67" s="78">
        <v>22114894.510000002</v>
      </c>
      <c r="H67" s="78">
        <v>10808191.060000001</v>
      </c>
      <c r="I67" s="78">
        <v>10292530.119999999</v>
      </c>
    </row>
    <row r="68" spans="1:9" ht="63" x14ac:dyDescent="0.25">
      <c r="A68" s="136" t="s">
        <v>688</v>
      </c>
      <c r="B68" s="136" t="s">
        <v>680</v>
      </c>
      <c r="C68" s="136" t="s">
        <v>405</v>
      </c>
      <c r="D68" s="136" t="s">
        <v>314</v>
      </c>
      <c r="E68" s="136" t="s">
        <v>424</v>
      </c>
      <c r="F68" s="118"/>
      <c r="G68" s="78">
        <v>12662217.91</v>
      </c>
      <c r="H68" s="78">
        <v>0</v>
      </c>
      <c r="I68" s="78">
        <v>0</v>
      </c>
    </row>
    <row r="69" spans="1:9" ht="47.25" x14ac:dyDescent="0.25">
      <c r="A69" s="136" t="s">
        <v>687</v>
      </c>
      <c r="B69" s="136" t="s">
        <v>680</v>
      </c>
      <c r="C69" s="136" t="s">
        <v>405</v>
      </c>
      <c r="D69" s="136" t="s">
        <v>314</v>
      </c>
      <c r="E69" s="136" t="s">
        <v>424</v>
      </c>
      <c r="F69" s="136" t="s">
        <v>318</v>
      </c>
      <c r="G69" s="78">
        <v>12662217.91</v>
      </c>
      <c r="H69" s="78">
        <v>0</v>
      </c>
      <c r="I69" s="78">
        <v>0</v>
      </c>
    </row>
    <row r="70" spans="1:9" ht="31.5" x14ac:dyDescent="0.25">
      <c r="A70" s="136" t="s">
        <v>690</v>
      </c>
      <c r="B70" s="136" t="s">
        <v>680</v>
      </c>
      <c r="C70" s="136" t="s">
        <v>405</v>
      </c>
      <c r="D70" s="136" t="s">
        <v>314</v>
      </c>
      <c r="E70" s="136" t="s">
        <v>425</v>
      </c>
      <c r="F70" s="118"/>
      <c r="G70" s="78">
        <v>50000</v>
      </c>
      <c r="H70" s="78">
        <v>0</v>
      </c>
      <c r="I70" s="78">
        <v>0</v>
      </c>
    </row>
    <row r="71" spans="1:9" ht="63" x14ac:dyDescent="0.25">
      <c r="A71" s="136" t="s">
        <v>691</v>
      </c>
      <c r="B71" s="136" t="s">
        <v>680</v>
      </c>
      <c r="C71" s="136" t="s">
        <v>405</v>
      </c>
      <c r="D71" s="136" t="s">
        <v>314</v>
      </c>
      <c r="E71" s="136" t="s">
        <v>426</v>
      </c>
      <c r="F71" s="118"/>
      <c r="G71" s="78">
        <v>50000</v>
      </c>
      <c r="H71" s="78">
        <v>0</v>
      </c>
      <c r="I71" s="78">
        <v>0</v>
      </c>
    </row>
    <row r="72" spans="1:9" ht="31.5" x14ac:dyDescent="0.25">
      <c r="A72" s="136" t="s">
        <v>692</v>
      </c>
      <c r="B72" s="136" t="s">
        <v>680</v>
      </c>
      <c r="C72" s="136" t="s">
        <v>405</v>
      </c>
      <c r="D72" s="136" t="s">
        <v>314</v>
      </c>
      <c r="E72" s="136" t="s">
        <v>429</v>
      </c>
      <c r="F72" s="118"/>
      <c r="G72" s="78">
        <v>50000</v>
      </c>
      <c r="H72" s="78">
        <v>0</v>
      </c>
      <c r="I72" s="78">
        <v>0</v>
      </c>
    </row>
    <row r="73" spans="1:9" ht="31.5" x14ac:dyDescent="0.25">
      <c r="A73" s="136" t="s">
        <v>693</v>
      </c>
      <c r="B73" s="136" t="s">
        <v>680</v>
      </c>
      <c r="C73" s="136" t="s">
        <v>405</v>
      </c>
      <c r="D73" s="136" t="s">
        <v>314</v>
      </c>
      <c r="E73" s="136" t="s">
        <v>429</v>
      </c>
      <c r="F73" s="136" t="s">
        <v>368</v>
      </c>
      <c r="G73" s="78">
        <v>50000</v>
      </c>
      <c r="H73" s="78">
        <v>0</v>
      </c>
      <c r="I73" s="78">
        <v>0</v>
      </c>
    </row>
    <row r="74" spans="1:9" x14ac:dyDescent="0.25">
      <c r="A74" s="136" t="s">
        <v>725</v>
      </c>
      <c r="B74" s="136" t="s">
        <v>680</v>
      </c>
      <c r="C74" s="136" t="s">
        <v>405</v>
      </c>
      <c r="D74" s="136" t="s">
        <v>397</v>
      </c>
      <c r="E74" s="118"/>
      <c r="F74" s="118"/>
      <c r="G74" s="78">
        <v>5019574.3099999996</v>
      </c>
      <c r="H74" s="78">
        <v>4999794.3099999996</v>
      </c>
      <c r="I74" s="78">
        <v>4999794.3099999996</v>
      </c>
    </row>
    <row r="75" spans="1:9" ht="31.5" x14ac:dyDescent="0.25">
      <c r="A75" s="136" t="s">
        <v>683</v>
      </c>
      <c r="B75" s="136" t="s">
        <v>680</v>
      </c>
      <c r="C75" s="136" t="s">
        <v>405</v>
      </c>
      <c r="D75" s="136" t="s">
        <v>397</v>
      </c>
      <c r="E75" s="136" t="s">
        <v>402</v>
      </c>
      <c r="F75" s="118"/>
      <c r="G75" s="78">
        <v>4999794.3099999996</v>
      </c>
      <c r="H75" s="78">
        <v>4999794.3099999996</v>
      </c>
      <c r="I75" s="78">
        <v>4999794.3099999996</v>
      </c>
    </row>
    <row r="76" spans="1:9" ht="47.25" x14ac:dyDescent="0.25">
      <c r="A76" s="136" t="s">
        <v>726</v>
      </c>
      <c r="B76" s="136" t="s">
        <v>680</v>
      </c>
      <c r="C76" s="136" t="s">
        <v>405</v>
      </c>
      <c r="D76" s="136" t="s">
        <v>397</v>
      </c>
      <c r="E76" s="136" t="s">
        <v>432</v>
      </c>
      <c r="F76" s="118"/>
      <c r="G76" s="78">
        <v>4999794.3099999996</v>
      </c>
      <c r="H76" s="78">
        <v>4999794.3099999996</v>
      </c>
      <c r="I76" s="78">
        <v>4999794.3099999996</v>
      </c>
    </row>
    <row r="77" spans="1:9" ht="47.25" x14ac:dyDescent="0.25">
      <c r="A77" s="136" t="s">
        <v>727</v>
      </c>
      <c r="B77" s="136" t="s">
        <v>680</v>
      </c>
      <c r="C77" s="136" t="s">
        <v>405</v>
      </c>
      <c r="D77" s="136" t="s">
        <v>397</v>
      </c>
      <c r="E77" s="136" t="s">
        <v>433</v>
      </c>
      <c r="F77" s="118"/>
      <c r="G77" s="78">
        <v>4999794.3099999996</v>
      </c>
      <c r="H77" s="78">
        <v>4999794.3099999996</v>
      </c>
      <c r="I77" s="78">
        <v>4999794.3099999996</v>
      </c>
    </row>
    <row r="78" spans="1:9" ht="47.25" x14ac:dyDescent="0.25">
      <c r="A78" s="136" t="s">
        <v>728</v>
      </c>
      <c r="B78" s="136" t="s">
        <v>680</v>
      </c>
      <c r="C78" s="136" t="s">
        <v>405</v>
      </c>
      <c r="D78" s="136" t="s">
        <v>397</v>
      </c>
      <c r="E78" s="136" t="s">
        <v>434</v>
      </c>
      <c r="F78" s="118"/>
      <c r="G78" s="78">
        <v>4999794.3099999996</v>
      </c>
      <c r="H78" s="78">
        <v>4999794.3099999996</v>
      </c>
      <c r="I78" s="78">
        <v>4999794.3099999996</v>
      </c>
    </row>
    <row r="79" spans="1:9" ht="78.75" x14ac:dyDescent="0.25">
      <c r="A79" s="136" t="s">
        <v>729</v>
      </c>
      <c r="B79" s="136" t="s">
        <v>680</v>
      </c>
      <c r="C79" s="136" t="s">
        <v>405</v>
      </c>
      <c r="D79" s="136" t="s">
        <v>397</v>
      </c>
      <c r="E79" s="136" t="s">
        <v>434</v>
      </c>
      <c r="F79" s="136" t="s">
        <v>366</v>
      </c>
      <c r="G79" s="78">
        <v>4831039.75</v>
      </c>
      <c r="H79" s="78">
        <v>4831039.75</v>
      </c>
      <c r="I79" s="78">
        <v>4831039.75</v>
      </c>
    </row>
    <row r="80" spans="1:9" ht="31.5" x14ac:dyDescent="0.25">
      <c r="A80" s="136" t="s">
        <v>693</v>
      </c>
      <c r="B80" s="136" t="s">
        <v>680</v>
      </c>
      <c r="C80" s="136" t="s">
        <v>405</v>
      </c>
      <c r="D80" s="136" t="s">
        <v>397</v>
      </c>
      <c r="E80" s="136" t="s">
        <v>434</v>
      </c>
      <c r="F80" s="136" t="s">
        <v>368</v>
      </c>
      <c r="G80" s="78">
        <v>168754.56</v>
      </c>
      <c r="H80" s="78">
        <v>168754.56</v>
      </c>
      <c r="I80" s="78">
        <v>168754.56</v>
      </c>
    </row>
    <row r="81" spans="1:9" ht="31.5" x14ac:dyDescent="0.25">
      <c r="A81" s="136" t="s">
        <v>731</v>
      </c>
      <c r="B81" s="136" t="s">
        <v>680</v>
      </c>
      <c r="C81" s="136" t="s">
        <v>405</v>
      </c>
      <c r="D81" s="136" t="s">
        <v>397</v>
      </c>
      <c r="E81" s="136" t="s">
        <v>669</v>
      </c>
      <c r="F81" s="118"/>
      <c r="G81" s="78">
        <v>19780</v>
      </c>
      <c r="H81" s="78">
        <v>0</v>
      </c>
      <c r="I81" s="78">
        <v>0</v>
      </c>
    </row>
    <row r="82" spans="1:9" x14ac:dyDescent="0.25">
      <c r="A82" s="136" t="s">
        <v>723</v>
      </c>
      <c r="B82" s="136" t="s">
        <v>680</v>
      </c>
      <c r="C82" s="136" t="s">
        <v>405</v>
      </c>
      <c r="D82" s="136" t="s">
        <v>397</v>
      </c>
      <c r="E82" s="136" t="s">
        <v>670</v>
      </c>
      <c r="F82" s="118"/>
      <c r="G82" s="78">
        <v>19780</v>
      </c>
      <c r="H82" s="78">
        <v>0</v>
      </c>
      <c r="I82" s="78">
        <v>0</v>
      </c>
    </row>
    <row r="83" spans="1:9" x14ac:dyDescent="0.25">
      <c r="A83" s="136" t="s">
        <v>724</v>
      </c>
      <c r="B83" s="136" t="s">
        <v>680</v>
      </c>
      <c r="C83" s="136" t="s">
        <v>405</v>
      </c>
      <c r="D83" s="136" t="s">
        <v>397</v>
      </c>
      <c r="E83" s="136" t="s">
        <v>670</v>
      </c>
      <c r="F83" s="118"/>
      <c r="G83" s="78">
        <v>19780</v>
      </c>
      <c r="H83" s="78">
        <v>0</v>
      </c>
      <c r="I83" s="78">
        <v>0</v>
      </c>
    </row>
    <row r="84" spans="1:9" ht="31.5" x14ac:dyDescent="0.25">
      <c r="A84" s="136" t="s">
        <v>732</v>
      </c>
      <c r="B84" s="136" t="s">
        <v>680</v>
      </c>
      <c r="C84" s="136" t="s">
        <v>405</v>
      </c>
      <c r="D84" s="136" t="s">
        <v>397</v>
      </c>
      <c r="E84" s="136" t="s">
        <v>671</v>
      </c>
      <c r="F84" s="118"/>
      <c r="G84" s="78">
        <v>19780</v>
      </c>
      <c r="H84" s="78">
        <v>0</v>
      </c>
      <c r="I84" s="78">
        <v>0</v>
      </c>
    </row>
    <row r="85" spans="1:9" ht="31.5" x14ac:dyDescent="0.25">
      <c r="A85" s="136" t="s">
        <v>693</v>
      </c>
      <c r="B85" s="136" t="s">
        <v>680</v>
      </c>
      <c r="C85" s="136" t="s">
        <v>405</v>
      </c>
      <c r="D85" s="136" t="s">
        <v>397</v>
      </c>
      <c r="E85" s="136" t="s">
        <v>671</v>
      </c>
      <c r="F85" s="136" t="s">
        <v>368</v>
      </c>
      <c r="G85" s="78">
        <v>19780</v>
      </c>
      <c r="H85" s="78">
        <v>0</v>
      </c>
      <c r="I85" s="78">
        <v>0</v>
      </c>
    </row>
    <row r="86" spans="1:9" ht="31.5" x14ac:dyDescent="0.25">
      <c r="A86" s="136" t="s">
        <v>1</v>
      </c>
      <c r="B86" s="136" t="s">
        <v>733</v>
      </c>
      <c r="C86" s="118"/>
      <c r="D86" s="118"/>
      <c r="E86" s="118"/>
      <c r="F86" s="118"/>
      <c r="G86" s="78">
        <v>917978850.91999996</v>
      </c>
      <c r="H86" s="78">
        <v>882805805.73000002</v>
      </c>
      <c r="I86" s="78">
        <v>795163311.37</v>
      </c>
    </row>
    <row r="87" spans="1:9" x14ac:dyDescent="0.25">
      <c r="A87" s="136" t="s">
        <v>696</v>
      </c>
      <c r="B87" s="136" t="s">
        <v>733</v>
      </c>
      <c r="C87" s="136" t="s">
        <v>313</v>
      </c>
      <c r="D87" s="118"/>
      <c r="E87" s="118"/>
      <c r="F87" s="118"/>
      <c r="G87" s="78">
        <v>910608866.84000003</v>
      </c>
      <c r="H87" s="78">
        <v>878173526.69000006</v>
      </c>
      <c r="I87" s="78">
        <v>790531032.33000004</v>
      </c>
    </row>
    <row r="88" spans="1:9" x14ac:dyDescent="0.25">
      <c r="A88" s="136" t="s">
        <v>734</v>
      </c>
      <c r="B88" s="136" t="s">
        <v>733</v>
      </c>
      <c r="C88" s="136" t="s">
        <v>313</v>
      </c>
      <c r="D88" s="136" t="s">
        <v>314</v>
      </c>
      <c r="E88" s="118"/>
      <c r="F88" s="118"/>
      <c r="G88" s="78">
        <v>438645511.75999999</v>
      </c>
      <c r="H88" s="78">
        <v>401094364.35000002</v>
      </c>
      <c r="I88" s="78">
        <v>399348743.10000002</v>
      </c>
    </row>
    <row r="89" spans="1:9" ht="31.5" x14ac:dyDescent="0.25">
      <c r="A89" s="136" t="s">
        <v>698</v>
      </c>
      <c r="B89" s="136" t="s">
        <v>733</v>
      </c>
      <c r="C89" s="136" t="s">
        <v>313</v>
      </c>
      <c r="D89" s="136" t="s">
        <v>314</v>
      </c>
      <c r="E89" s="136" t="s">
        <v>310</v>
      </c>
      <c r="F89" s="118"/>
      <c r="G89" s="78">
        <v>438487617.00999999</v>
      </c>
      <c r="H89" s="78">
        <v>401094364.35000002</v>
      </c>
      <c r="I89" s="78">
        <v>399348743.10000002</v>
      </c>
    </row>
    <row r="90" spans="1:9" ht="31.5" x14ac:dyDescent="0.25">
      <c r="A90" s="136" t="s">
        <v>735</v>
      </c>
      <c r="B90" s="136" t="s">
        <v>733</v>
      </c>
      <c r="C90" s="136" t="s">
        <v>313</v>
      </c>
      <c r="D90" s="136" t="s">
        <v>314</v>
      </c>
      <c r="E90" s="136" t="s">
        <v>311</v>
      </c>
      <c r="F90" s="118"/>
      <c r="G90" s="78">
        <v>437147577.00999999</v>
      </c>
      <c r="H90" s="78">
        <v>401094364.35000002</v>
      </c>
      <c r="I90" s="78">
        <v>399348743.10000002</v>
      </c>
    </row>
    <row r="91" spans="1:9" ht="31.5" x14ac:dyDescent="0.25">
      <c r="A91" s="136" t="s">
        <v>736</v>
      </c>
      <c r="B91" s="136" t="s">
        <v>733</v>
      </c>
      <c r="C91" s="136" t="s">
        <v>313</v>
      </c>
      <c r="D91" s="136" t="s">
        <v>314</v>
      </c>
      <c r="E91" s="136" t="s">
        <v>312</v>
      </c>
      <c r="F91" s="118"/>
      <c r="G91" s="78">
        <v>437147577.00999999</v>
      </c>
      <c r="H91" s="78">
        <v>401094364.35000002</v>
      </c>
      <c r="I91" s="78">
        <v>399348743.10000002</v>
      </c>
    </row>
    <row r="92" spans="1:9" ht="31.5" x14ac:dyDescent="0.25">
      <c r="A92" s="136" t="s">
        <v>686</v>
      </c>
      <c r="B92" s="136" t="s">
        <v>733</v>
      </c>
      <c r="C92" s="136" t="s">
        <v>313</v>
      </c>
      <c r="D92" s="136" t="s">
        <v>314</v>
      </c>
      <c r="E92" s="136" t="s">
        <v>316</v>
      </c>
      <c r="F92" s="118"/>
      <c r="G92" s="78">
        <v>60805864.799999997</v>
      </c>
      <c r="H92" s="78">
        <v>60805864.799999997</v>
      </c>
      <c r="I92" s="78">
        <v>60805864.799999997</v>
      </c>
    </row>
    <row r="93" spans="1:9" ht="47.25" x14ac:dyDescent="0.25">
      <c r="A93" s="136" t="s">
        <v>687</v>
      </c>
      <c r="B93" s="136" t="s">
        <v>733</v>
      </c>
      <c r="C93" s="136" t="s">
        <v>313</v>
      </c>
      <c r="D93" s="136" t="s">
        <v>314</v>
      </c>
      <c r="E93" s="136" t="s">
        <v>316</v>
      </c>
      <c r="F93" s="136" t="s">
        <v>318</v>
      </c>
      <c r="G93" s="78">
        <v>60805864.799999997</v>
      </c>
      <c r="H93" s="78">
        <v>60805864.799999997</v>
      </c>
      <c r="I93" s="78">
        <v>60805864.799999997</v>
      </c>
    </row>
    <row r="94" spans="1:9" ht="47.25" x14ac:dyDescent="0.25">
      <c r="A94" s="136" t="s">
        <v>737</v>
      </c>
      <c r="B94" s="136" t="s">
        <v>733</v>
      </c>
      <c r="C94" s="136" t="s">
        <v>313</v>
      </c>
      <c r="D94" s="136" t="s">
        <v>314</v>
      </c>
      <c r="E94" s="136" t="s">
        <v>320</v>
      </c>
      <c r="F94" s="118"/>
      <c r="G94" s="78">
        <v>14845963.85</v>
      </c>
      <c r="H94" s="78">
        <v>14845963.85</v>
      </c>
      <c r="I94" s="78">
        <v>14845963.85</v>
      </c>
    </row>
    <row r="95" spans="1:9" ht="47.25" x14ac:dyDescent="0.25">
      <c r="A95" s="136" t="s">
        <v>687</v>
      </c>
      <c r="B95" s="136" t="s">
        <v>733</v>
      </c>
      <c r="C95" s="136" t="s">
        <v>313</v>
      </c>
      <c r="D95" s="136" t="s">
        <v>314</v>
      </c>
      <c r="E95" s="136" t="s">
        <v>320</v>
      </c>
      <c r="F95" s="136" t="s">
        <v>318</v>
      </c>
      <c r="G95" s="78">
        <v>14845963.85</v>
      </c>
      <c r="H95" s="78">
        <v>14845963.85</v>
      </c>
      <c r="I95" s="78">
        <v>14845963.85</v>
      </c>
    </row>
    <row r="96" spans="1:9" ht="31.5" x14ac:dyDescent="0.25">
      <c r="A96" s="136" t="s">
        <v>738</v>
      </c>
      <c r="B96" s="136" t="s">
        <v>733</v>
      </c>
      <c r="C96" s="136" t="s">
        <v>313</v>
      </c>
      <c r="D96" s="136" t="s">
        <v>314</v>
      </c>
      <c r="E96" s="136" t="s">
        <v>322</v>
      </c>
      <c r="F96" s="118"/>
      <c r="G96" s="78">
        <v>880673.85</v>
      </c>
      <c r="H96" s="78">
        <v>880673.85</v>
      </c>
      <c r="I96" s="78">
        <v>880673.85</v>
      </c>
    </row>
    <row r="97" spans="1:9" ht="47.25" x14ac:dyDescent="0.25">
      <c r="A97" s="136" t="s">
        <v>687</v>
      </c>
      <c r="B97" s="136" t="s">
        <v>733</v>
      </c>
      <c r="C97" s="136" t="s">
        <v>313</v>
      </c>
      <c r="D97" s="136" t="s">
        <v>314</v>
      </c>
      <c r="E97" s="136" t="s">
        <v>322</v>
      </c>
      <c r="F97" s="136" t="s">
        <v>318</v>
      </c>
      <c r="G97" s="78">
        <v>880673.85</v>
      </c>
      <c r="H97" s="78">
        <v>880673.85</v>
      </c>
      <c r="I97" s="78">
        <v>880673.85</v>
      </c>
    </row>
    <row r="98" spans="1:9" ht="31.5" x14ac:dyDescent="0.25">
      <c r="A98" s="136" t="s">
        <v>739</v>
      </c>
      <c r="B98" s="136" t="s">
        <v>733</v>
      </c>
      <c r="C98" s="136" t="s">
        <v>313</v>
      </c>
      <c r="D98" s="136" t="s">
        <v>314</v>
      </c>
      <c r="E98" s="136" t="s">
        <v>324</v>
      </c>
      <c r="F98" s="118"/>
      <c r="G98" s="78">
        <v>12526800</v>
      </c>
      <c r="H98" s="78">
        <v>12526800</v>
      </c>
      <c r="I98" s="78">
        <v>12526800</v>
      </c>
    </row>
    <row r="99" spans="1:9" ht="47.25" x14ac:dyDescent="0.25">
      <c r="A99" s="136" t="s">
        <v>687</v>
      </c>
      <c r="B99" s="136" t="s">
        <v>733</v>
      </c>
      <c r="C99" s="136" t="s">
        <v>313</v>
      </c>
      <c r="D99" s="136" t="s">
        <v>314</v>
      </c>
      <c r="E99" s="136" t="s">
        <v>324</v>
      </c>
      <c r="F99" s="136" t="s">
        <v>318</v>
      </c>
      <c r="G99" s="78">
        <v>12526800</v>
      </c>
      <c r="H99" s="78">
        <v>12526800</v>
      </c>
      <c r="I99" s="78">
        <v>12526800</v>
      </c>
    </row>
    <row r="100" spans="1:9" ht="31.5" x14ac:dyDescent="0.25">
      <c r="A100" s="136" t="s">
        <v>1301</v>
      </c>
      <c r="B100" s="136" t="s">
        <v>733</v>
      </c>
      <c r="C100" s="136" t="s">
        <v>313</v>
      </c>
      <c r="D100" s="136" t="s">
        <v>314</v>
      </c>
      <c r="E100" s="136" t="s">
        <v>1155</v>
      </c>
      <c r="F100" s="118"/>
      <c r="G100" s="78">
        <v>74863591.510000005</v>
      </c>
      <c r="H100" s="78">
        <v>36588010.850000001</v>
      </c>
      <c r="I100" s="78">
        <v>34842389.600000001</v>
      </c>
    </row>
    <row r="101" spans="1:9" ht="47.25" x14ac:dyDescent="0.25">
      <c r="A101" s="136" t="s">
        <v>687</v>
      </c>
      <c r="B101" s="136" t="s">
        <v>733</v>
      </c>
      <c r="C101" s="136" t="s">
        <v>313</v>
      </c>
      <c r="D101" s="136" t="s">
        <v>314</v>
      </c>
      <c r="E101" s="136" t="s">
        <v>1155</v>
      </c>
      <c r="F101" s="136" t="s">
        <v>318</v>
      </c>
      <c r="G101" s="78">
        <v>74863591.510000005</v>
      </c>
      <c r="H101" s="78">
        <v>36588010.850000001</v>
      </c>
      <c r="I101" s="78">
        <v>34842389.600000001</v>
      </c>
    </row>
    <row r="102" spans="1:9" ht="141.75" x14ac:dyDescent="0.25">
      <c r="A102" s="136" t="s">
        <v>740</v>
      </c>
      <c r="B102" s="136" t="s">
        <v>733</v>
      </c>
      <c r="C102" s="136" t="s">
        <v>313</v>
      </c>
      <c r="D102" s="136" t="s">
        <v>314</v>
      </c>
      <c r="E102" s="136" t="s">
        <v>326</v>
      </c>
      <c r="F102" s="118"/>
      <c r="G102" s="78">
        <v>2406675</v>
      </c>
      <c r="H102" s="78">
        <v>2406675</v>
      </c>
      <c r="I102" s="78">
        <v>2406675</v>
      </c>
    </row>
    <row r="103" spans="1:9" ht="47.25" x14ac:dyDescent="0.25">
      <c r="A103" s="136" t="s">
        <v>687</v>
      </c>
      <c r="B103" s="136" t="s">
        <v>733</v>
      </c>
      <c r="C103" s="136" t="s">
        <v>313</v>
      </c>
      <c r="D103" s="136" t="s">
        <v>314</v>
      </c>
      <c r="E103" s="136" t="s">
        <v>326</v>
      </c>
      <c r="F103" s="136" t="s">
        <v>318</v>
      </c>
      <c r="G103" s="78">
        <v>2406675</v>
      </c>
      <c r="H103" s="78">
        <v>2406675</v>
      </c>
      <c r="I103" s="78">
        <v>2406675</v>
      </c>
    </row>
    <row r="104" spans="1:9" ht="126" x14ac:dyDescent="0.25">
      <c r="A104" s="136" t="s">
        <v>741</v>
      </c>
      <c r="B104" s="136" t="s">
        <v>733</v>
      </c>
      <c r="C104" s="136" t="s">
        <v>313</v>
      </c>
      <c r="D104" s="136" t="s">
        <v>314</v>
      </c>
      <c r="E104" s="136" t="s">
        <v>328</v>
      </c>
      <c r="F104" s="118"/>
      <c r="G104" s="78">
        <v>270818008</v>
      </c>
      <c r="H104" s="78">
        <v>273040376</v>
      </c>
      <c r="I104" s="78">
        <v>273040376</v>
      </c>
    </row>
    <row r="105" spans="1:9" ht="47.25" x14ac:dyDescent="0.25">
      <c r="A105" s="136" t="s">
        <v>687</v>
      </c>
      <c r="B105" s="136" t="s">
        <v>733</v>
      </c>
      <c r="C105" s="136" t="s">
        <v>313</v>
      </c>
      <c r="D105" s="136" t="s">
        <v>314</v>
      </c>
      <c r="E105" s="136" t="s">
        <v>328</v>
      </c>
      <c r="F105" s="136" t="s">
        <v>318</v>
      </c>
      <c r="G105" s="78">
        <v>270818008</v>
      </c>
      <c r="H105" s="78">
        <v>273040376</v>
      </c>
      <c r="I105" s="78">
        <v>273040376</v>
      </c>
    </row>
    <row r="106" spans="1:9" ht="31.5" x14ac:dyDescent="0.25">
      <c r="A106" s="136" t="s">
        <v>704</v>
      </c>
      <c r="B106" s="136" t="s">
        <v>733</v>
      </c>
      <c r="C106" s="136" t="s">
        <v>313</v>
      </c>
      <c r="D106" s="136" t="s">
        <v>314</v>
      </c>
      <c r="E106" s="136" t="s">
        <v>376</v>
      </c>
      <c r="F106" s="118"/>
      <c r="G106" s="78">
        <v>1340040</v>
      </c>
      <c r="H106" s="78">
        <v>0</v>
      </c>
      <c r="I106" s="78">
        <v>0</v>
      </c>
    </row>
    <row r="107" spans="1:9" ht="31.5" x14ac:dyDescent="0.25">
      <c r="A107" s="136" t="s">
        <v>705</v>
      </c>
      <c r="B107" s="136" t="s">
        <v>733</v>
      </c>
      <c r="C107" s="136" t="s">
        <v>313</v>
      </c>
      <c r="D107" s="136" t="s">
        <v>314</v>
      </c>
      <c r="E107" s="136" t="s">
        <v>377</v>
      </c>
      <c r="F107" s="118"/>
      <c r="G107" s="78">
        <v>1340040</v>
      </c>
      <c r="H107" s="78">
        <v>0</v>
      </c>
      <c r="I107" s="78">
        <v>0</v>
      </c>
    </row>
    <row r="108" spans="1:9" ht="31.5" x14ac:dyDescent="0.25">
      <c r="A108" s="136" t="s">
        <v>742</v>
      </c>
      <c r="B108" s="136" t="s">
        <v>733</v>
      </c>
      <c r="C108" s="136" t="s">
        <v>313</v>
      </c>
      <c r="D108" s="136" t="s">
        <v>314</v>
      </c>
      <c r="E108" s="136" t="s">
        <v>381</v>
      </c>
      <c r="F108" s="118"/>
      <c r="G108" s="78">
        <v>1340040</v>
      </c>
      <c r="H108" s="78">
        <v>0</v>
      </c>
      <c r="I108" s="78">
        <v>0</v>
      </c>
    </row>
    <row r="109" spans="1:9" ht="47.25" x14ac:dyDescent="0.25">
      <c r="A109" s="136" t="s">
        <v>687</v>
      </c>
      <c r="B109" s="136" t="s">
        <v>733</v>
      </c>
      <c r="C109" s="136" t="s">
        <v>313</v>
      </c>
      <c r="D109" s="136" t="s">
        <v>314</v>
      </c>
      <c r="E109" s="136" t="s">
        <v>381</v>
      </c>
      <c r="F109" s="136" t="s">
        <v>318</v>
      </c>
      <c r="G109" s="78">
        <v>1340040</v>
      </c>
      <c r="H109" s="78">
        <v>0</v>
      </c>
      <c r="I109" s="78">
        <v>0</v>
      </c>
    </row>
    <row r="110" spans="1:9" ht="31.5" x14ac:dyDescent="0.25">
      <c r="A110" s="136" t="s">
        <v>963</v>
      </c>
      <c r="B110" s="136" t="s">
        <v>733</v>
      </c>
      <c r="C110" s="136" t="s">
        <v>313</v>
      </c>
      <c r="D110" s="136" t="s">
        <v>314</v>
      </c>
      <c r="E110" s="136" t="s">
        <v>964</v>
      </c>
      <c r="F110" s="118"/>
      <c r="G110" s="78">
        <v>157894.75</v>
      </c>
      <c r="H110" s="78">
        <v>0</v>
      </c>
      <c r="I110" s="78">
        <v>0</v>
      </c>
    </row>
    <row r="111" spans="1:9" x14ac:dyDescent="0.25">
      <c r="A111" s="136" t="s">
        <v>723</v>
      </c>
      <c r="B111" s="136" t="s">
        <v>733</v>
      </c>
      <c r="C111" s="136" t="s">
        <v>313</v>
      </c>
      <c r="D111" s="136" t="s">
        <v>314</v>
      </c>
      <c r="E111" s="136" t="s">
        <v>965</v>
      </c>
      <c r="F111" s="118"/>
      <c r="G111" s="78">
        <v>157894.75</v>
      </c>
      <c r="H111" s="78">
        <v>0</v>
      </c>
      <c r="I111" s="78">
        <v>0</v>
      </c>
    </row>
    <row r="112" spans="1:9" x14ac:dyDescent="0.25">
      <c r="A112" s="136" t="s">
        <v>724</v>
      </c>
      <c r="B112" s="136" t="s">
        <v>733</v>
      </c>
      <c r="C112" s="136" t="s">
        <v>313</v>
      </c>
      <c r="D112" s="136" t="s">
        <v>314</v>
      </c>
      <c r="E112" s="136" t="s">
        <v>965</v>
      </c>
      <c r="F112" s="118"/>
      <c r="G112" s="78">
        <v>157894.75</v>
      </c>
      <c r="H112" s="78">
        <v>0</v>
      </c>
      <c r="I112" s="78">
        <v>0</v>
      </c>
    </row>
    <row r="113" spans="1:10" ht="31.5" x14ac:dyDescent="0.25">
      <c r="A113" s="136" t="s">
        <v>966</v>
      </c>
      <c r="B113" s="136" t="s">
        <v>733</v>
      </c>
      <c r="C113" s="136" t="s">
        <v>313</v>
      </c>
      <c r="D113" s="136" t="s">
        <v>314</v>
      </c>
      <c r="E113" s="136" t="s">
        <v>967</v>
      </c>
      <c r="F113" s="118"/>
      <c r="G113" s="78">
        <v>157894.75</v>
      </c>
      <c r="H113" s="78">
        <v>0</v>
      </c>
      <c r="I113" s="78">
        <v>0</v>
      </c>
    </row>
    <row r="114" spans="1:10" ht="47.25" x14ac:dyDescent="0.25">
      <c r="A114" s="136" t="s">
        <v>687</v>
      </c>
      <c r="B114" s="136" t="s">
        <v>733</v>
      </c>
      <c r="C114" s="136" t="s">
        <v>313</v>
      </c>
      <c r="D114" s="136" t="s">
        <v>314</v>
      </c>
      <c r="E114" s="136" t="s">
        <v>967</v>
      </c>
      <c r="F114" s="136" t="s">
        <v>318</v>
      </c>
      <c r="G114" s="78">
        <v>157894.75</v>
      </c>
      <c r="H114" s="78">
        <v>0</v>
      </c>
      <c r="I114" s="78">
        <v>0</v>
      </c>
    </row>
    <row r="115" spans="1:10" x14ac:dyDescent="0.25">
      <c r="A115" s="136" t="s">
        <v>743</v>
      </c>
      <c r="B115" s="136" t="s">
        <v>733</v>
      </c>
      <c r="C115" s="136" t="s">
        <v>313</v>
      </c>
      <c r="D115" s="136" t="s">
        <v>331</v>
      </c>
      <c r="E115" s="118"/>
      <c r="F115" s="118"/>
      <c r="G115" s="78">
        <v>411195893.12</v>
      </c>
      <c r="H115" s="78">
        <v>430959765.13</v>
      </c>
      <c r="I115" s="78">
        <v>345485122.98000002</v>
      </c>
    </row>
    <row r="116" spans="1:10" ht="31.5" x14ac:dyDescent="0.25">
      <c r="A116" s="136" t="s">
        <v>698</v>
      </c>
      <c r="B116" s="136" t="s">
        <v>733</v>
      </c>
      <c r="C116" s="136" t="s">
        <v>313</v>
      </c>
      <c r="D116" s="136" t="s">
        <v>331</v>
      </c>
      <c r="E116" s="136" t="s">
        <v>310</v>
      </c>
      <c r="F116" s="118"/>
      <c r="G116" s="78">
        <v>408880103.63999999</v>
      </c>
      <c r="H116" s="78">
        <v>430959765.13</v>
      </c>
      <c r="I116" s="78">
        <v>345485122.98000002</v>
      </c>
    </row>
    <row r="117" spans="1:10" ht="31.5" x14ac:dyDescent="0.25">
      <c r="A117" s="136" t="s">
        <v>744</v>
      </c>
      <c r="B117" s="136" t="s">
        <v>733</v>
      </c>
      <c r="C117" s="136" t="s">
        <v>313</v>
      </c>
      <c r="D117" s="136" t="s">
        <v>331</v>
      </c>
      <c r="E117" s="136" t="s">
        <v>329</v>
      </c>
      <c r="F117" s="118"/>
      <c r="G117" s="78">
        <v>365515011.81999999</v>
      </c>
      <c r="H117" s="78">
        <v>368780546.81999999</v>
      </c>
      <c r="I117" s="78">
        <v>342610346.81999999</v>
      </c>
    </row>
    <row r="118" spans="1:10" ht="47.25" x14ac:dyDescent="0.25">
      <c r="A118" s="136" t="s">
        <v>745</v>
      </c>
      <c r="B118" s="136" t="s">
        <v>733</v>
      </c>
      <c r="C118" s="136" t="s">
        <v>313</v>
      </c>
      <c r="D118" s="136" t="s">
        <v>331</v>
      </c>
      <c r="E118" s="136" t="s">
        <v>330</v>
      </c>
      <c r="F118" s="118"/>
      <c r="G118" s="78">
        <v>365515011.81999999</v>
      </c>
      <c r="H118" s="78">
        <v>368780546.81999999</v>
      </c>
      <c r="I118" s="78">
        <v>342610346.81999999</v>
      </c>
    </row>
    <row r="119" spans="1:10" ht="31.5" x14ac:dyDescent="0.25">
      <c r="A119" s="136" t="s">
        <v>686</v>
      </c>
      <c r="B119" s="136" t="s">
        <v>733</v>
      </c>
      <c r="C119" s="136" t="s">
        <v>313</v>
      </c>
      <c r="D119" s="136" t="s">
        <v>331</v>
      </c>
      <c r="E119" s="136" t="s">
        <v>332</v>
      </c>
      <c r="F119" s="118"/>
      <c r="G119" s="78">
        <v>58687749.219999999</v>
      </c>
      <c r="H119" s="78">
        <v>58687749.219999999</v>
      </c>
      <c r="I119" s="78">
        <v>58687749.219999999</v>
      </c>
    </row>
    <row r="120" spans="1:10" ht="47.25" x14ac:dyDescent="0.25">
      <c r="A120" s="136" t="s">
        <v>687</v>
      </c>
      <c r="B120" s="136" t="s">
        <v>733</v>
      </c>
      <c r="C120" s="136" t="s">
        <v>313</v>
      </c>
      <c r="D120" s="136" t="s">
        <v>331</v>
      </c>
      <c r="E120" s="136" t="s">
        <v>332</v>
      </c>
      <c r="F120" s="136" t="s">
        <v>318</v>
      </c>
      <c r="G120" s="78">
        <v>58687749.219999999</v>
      </c>
      <c r="H120" s="78">
        <v>58687749.219999999</v>
      </c>
      <c r="I120" s="78">
        <v>58687749.219999999</v>
      </c>
    </row>
    <row r="121" spans="1:10" ht="47.25" x14ac:dyDescent="0.25">
      <c r="A121" s="136" t="s">
        <v>746</v>
      </c>
      <c r="B121" s="136" t="s">
        <v>733</v>
      </c>
      <c r="C121" s="136" t="s">
        <v>313</v>
      </c>
      <c r="D121" s="136" t="s">
        <v>331</v>
      </c>
      <c r="E121" s="136" t="s">
        <v>334</v>
      </c>
      <c r="F121" s="118"/>
      <c r="G121" s="78">
        <v>7345278.5999999996</v>
      </c>
      <c r="H121" s="78">
        <v>7345278.5999999996</v>
      </c>
      <c r="I121" s="78">
        <v>7345278.5999999996</v>
      </c>
      <c r="J121" s="94"/>
    </row>
    <row r="122" spans="1:10" ht="47.25" x14ac:dyDescent="0.25">
      <c r="A122" s="136" t="s">
        <v>687</v>
      </c>
      <c r="B122" s="136" t="s">
        <v>733</v>
      </c>
      <c r="C122" s="136" t="s">
        <v>313</v>
      </c>
      <c r="D122" s="136" t="s">
        <v>331</v>
      </c>
      <c r="E122" s="136" t="s">
        <v>334</v>
      </c>
      <c r="F122" s="136" t="s">
        <v>318</v>
      </c>
      <c r="G122" s="78">
        <v>7345278.5999999996</v>
      </c>
      <c r="H122" s="78">
        <v>7345278.5999999996</v>
      </c>
      <c r="I122" s="78">
        <v>7345278.5999999996</v>
      </c>
    </row>
    <row r="123" spans="1:10" ht="31.5" x14ac:dyDescent="0.25">
      <c r="A123" s="136" t="s">
        <v>747</v>
      </c>
      <c r="B123" s="136" t="s">
        <v>733</v>
      </c>
      <c r="C123" s="136" t="s">
        <v>313</v>
      </c>
      <c r="D123" s="136" t="s">
        <v>331</v>
      </c>
      <c r="E123" s="136" t="s">
        <v>336</v>
      </c>
      <c r="F123" s="118"/>
      <c r="G123" s="78">
        <v>9486720</v>
      </c>
      <c r="H123" s="78">
        <v>9486720</v>
      </c>
      <c r="I123" s="78">
        <v>9486720</v>
      </c>
    </row>
    <row r="124" spans="1:10" ht="47.25" x14ac:dyDescent="0.25">
      <c r="A124" s="136" t="s">
        <v>687</v>
      </c>
      <c r="B124" s="136" t="s">
        <v>733</v>
      </c>
      <c r="C124" s="136" t="s">
        <v>313</v>
      </c>
      <c r="D124" s="136" t="s">
        <v>331</v>
      </c>
      <c r="E124" s="136" t="s">
        <v>336</v>
      </c>
      <c r="F124" s="136" t="s">
        <v>318</v>
      </c>
      <c r="G124" s="78">
        <v>9486720</v>
      </c>
      <c r="H124" s="78">
        <v>9486720</v>
      </c>
      <c r="I124" s="78">
        <v>9486720</v>
      </c>
    </row>
    <row r="125" spans="1:10" ht="126" x14ac:dyDescent="0.25">
      <c r="A125" s="136" t="s">
        <v>1015</v>
      </c>
      <c r="B125" s="136" t="s">
        <v>733</v>
      </c>
      <c r="C125" s="136" t="s">
        <v>313</v>
      </c>
      <c r="D125" s="136" t="s">
        <v>331</v>
      </c>
      <c r="E125" s="136" t="s">
        <v>337</v>
      </c>
      <c r="F125" s="118"/>
      <c r="G125" s="78">
        <v>25701480</v>
      </c>
      <c r="H125" s="78">
        <v>26170200</v>
      </c>
      <c r="I125" s="78">
        <v>0</v>
      </c>
    </row>
    <row r="126" spans="1:10" ht="47.25" x14ac:dyDescent="0.25">
      <c r="A126" s="136" t="s">
        <v>687</v>
      </c>
      <c r="B126" s="136" t="s">
        <v>733</v>
      </c>
      <c r="C126" s="136" t="s">
        <v>313</v>
      </c>
      <c r="D126" s="136" t="s">
        <v>331</v>
      </c>
      <c r="E126" s="136" t="s">
        <v>337</v>
      </c>
      <c r="F126" s="136" t="s">
        <v>318</v>
      </c>
      <c r="G126" s="78">
        <v>25701480</v>
      </c>
      <c r="H126" s="78">
        <v>26170200</v>
      </c>
      <c r="I126" s="78">
        <v>0</v>
      </c>
    </row>
    <row r="127" spans="1:10" ht="173.25" x14ac:dyDescent="0.25">
      <c r="A127" s="136" t="s">
        <v>748</v>
      </c>
      <c r="B127" s="136" t="s">
        <v>733</v>
      </c>
      <c r="C127" s="136" t="s">
        <v>313</v>
      </c>
      <c r="D127" s="136" t="s">
        <v>331</v>
      </c>
      <c r="E127" s="136" t="s">
        <v>339</v>
      </c>
      <c r="F127" s="118"/>
      <c r="G127" s="78">
        <v>261420492.5</v>
      </c>
      <c r="H127" s="78">
        <v>264186977</v>
      </c>
      <c r="I127" s="78">
        <v>264186977</v>
      </c>
    </row>
    <row r="128" spans="1:10" ht="31.5" customHeight="1" x14ac:dyDescent="0.25">
      <c r="A128" s="136" t="s">
        <v>687</v>
      </c>
      <c r="B128" s="136" t="s">
        <v>733</v>
      </c>
      <c r="C128" s="136" t="s">
        <v>313</v>
      </c>
      <c r="D128" s="136" t="s">
        <v>331</v>
      </c>
      <c r="E128" s="136" t="s">
        <v>339</v>
      </c>
      <c r="F128" s="136" t="s">
        <v>318</v>
      </c>
      <c r="G128" s="78">
        <v>261420492.5</v>
      </c>
      <c r="H128" s="78">
        <v>264186977</v>
      </c>
      <c r="I128" s="78">
        <v>264186977</v>
      </c>
    </row>
    <row r="129" spans="1:9" ht="31.5" customHeight="1" x14ac:dyDescent="0.25">
      <c r="A129" s="136" t="s">
        <v>1016</v>
      </c>
      <c r="B129" s="136" t="s">
        <v>733</v>
      </c>
      <c r="C129" s="136" t="s">
        <v>313</v>
      </c>
      <c r="D129" s="136" t="s">
        <v>331</v>
      </c>
      <c r="E129" s="136" t="s">
        <v>340</v>
      </c>
      <c r="F129" s="118"/>
      <c r="G129" s="78">
        <v>2873291.5</v>
      </c>
      <c r="H129" s="78">
        <v>2903622</v>
      </c>
      <c r="I129" s="78">
        <v>2903622</v>
      </c>
    </row>
    <row r="130" spans="1:9" ht="47.25" x14ac:dyDescent="0.25">
      <c r="A130" s="136" t="s">
        <v>687</v>
      </c>
      <c r="B130" s="136" t="s">
        <v>733</v>
      </c>
      <c r="C130" s="136" t="s">
        <v>313</v>
      </c>
      <c r="D130" s="136" t="s">
        <v>331</v>
      </c>
      <c r="E130" s="136" t="s">
        <v>340</v>
      </c>
      <c r="F130" s="136" t="s">
        <v>318</v>
      </c>
      <c r="G130" s="78">
        <v>2873291.5</v>
      </c>
      <c r="H130" s="78">
        <v>2903622</v>
      </c>
      <c r="I130" s="78">
        <v>2903622</v>
      </c>
    </row>
    <row r="131" spans="1:9" ht="31.5" x14ac:dyDescent="0.25">
      <c r="A131" s="136" t="s">
        <v>704</v>
      </c>
      <c r="B131" s="136" t="s">
        <v>733</v>
      </c>
      <c r="C131" s="136" t="s">
        <v>313</v>
      </c>
      <c r="D131" s="136" t="s">
        <v>331</v>
      </c>
      <c r="E131" s="136" t="s">
        <v>376</v>
      </c>
      <c r="F131" s="118"/>
      <c r="G131" s="78">
        <v>43365091.82</v>
      </c>
      <c r="H131" s="78">
        <v>62179218.310000002</v>
      </c>
      <c r="I131" s="78">
        <v>2874776.16</v>
      </c>
    </row>
    <row r="132" spans="1:9" ht="31.5" x14ac:dyDescent="0.25">
      <c r="A132" s="136" t="s">
        <v>705</v>
      </c>
      <c r="B132" s="136" t="s">
        <v>733</v>
      </c>
      <c r="C132" s="136" t="s">
        <v>313</v>
      </c>
      <c r="D132" s="136" t="s">
        <v>331</v>
      </c>
      <c r="E132" s="136" t="s">
        <v>377</v>
      </c>
      <c r="F132" s="118"/>
      <c r="G132" s="78">
        <v>1708203</v>
      </c>
      <c r="H132" s="78">
        <v>0</v>
      </c>
      <c r="I132" s="78">
        <v>0</v>
      </c>
    </row>
    <row r="133" spans="1:9" ht="31.5" x14ac:dyDescent="0.25">
      <c r="A133" s="136" t="s">
        <v>706</v>
      </c>
      <c r="B133" s="136" t="s">
        <v>733</v>
      </c>
      <c r="C133" s="136" t="s">
        <v>313</v>
      </c>
      <c r="D133" s="136" t="s">
        <v>331</v>
      </c>
      <c r="E133" s="136" t="s">
        <v>379</v>
      </c>
      <c r="F133" s="118"/>
      <c r="G133" s="78">
        <v>150000</v>
      </c>
      <c r="H133" s="78">
        <v>0</v>
      </c>
      <c r="I133" s="78">
        <v>0</v>
      </c>
    </row>
    <row r="134" spans="1:9" ht="47.25" x14ac:dyDescent="0.25">
      <c r="A134" s="136" t="s">
        <v>687</v>
      </c>
      <c r="B134" s="136" t="s">
        <v>733</v>
      </c>
      <c r="C134" s="136" t="s">
        <v>313</v>
      </c>
      <c r="D134" s="136" t="s">
        <v>331</v>
      </c>
      <c r="E134" s="136" t="s">
        <v>379</v>
      </c>
      <c r="F134" s="136" t="s">
        <v>318</v>
      </c>
      <c r="G134" s="78">
        <v>150000</v>
      </c>
      <c r="H134" s="78">
        <v>0</v>
      </c>
      <c r="I134" s="78">
        <v>0</v>
      </c>
    </row>
    <row r="135" spans="1:9" ht="31.5" x14ac:dyDescent="0.25">
      <c r="A135" s="136" t="s">
        <v>742</v>
      </c>
      <c r="B135" s="136" t="s">
        <v>733</v>
      </c>
      <c r="C135" s="136" t="s">
        <v>313</v>
      </c>
      <c r="D135" s="136" t="s">
        <v>331</v>
      </c>
      <c r="E135" s="136" t="s">
        <v>381</v>
      </c>
      <c r="F135" s="118"/>
      <c r="G135" s="78">
        <v>1558203</v>
      </c>
      <c r="H135" s="78">
        <v>0</v>
      </c>
      <c r="I135" s="78">
        <v>0</v>
      </c>
    </row>
    <row r="136" spans="1:9" ht="47.25" x14ac:dyDescent="0.25">
      <c r="A136" s="136" t="s">
        <v>687</v>
      </c>
      <c r="B136" s="136" t="s">
        <v>733</v>
      </c>
      <c r="C136" s="136" t="s">
        <v>313</v>
      </c>
      <c r="D136" s="136" t="s">
        <v>331</v>
      </c>
      <c r="E136" s="136" t="s">
        <v>381</v>
      </c>
      <c r="F136" s="136" t="s">
        <v>318</v>
      </c>
      <c r="G136" s="78">
        <v>1558203</v>
      </c>
      <c r="H136" s="78">
        <v>0</v>
      </c>
      <c r="I136" s="78">
        <v>0</v>
      </c>
    </row>
    <row r="137" spans="1:9" ht="47.25" x14ac:dyDescent="0.25">
      <c r="A137" s="136" t="s">
        <v>707</v>
      </c>
      <c r="B137" s="136" t="s">
        <v>733</v>
      </c>
      <c r="C137" s="136" t="s">
        <v>313</v>
      </c>
      <c r="D137" s="136" t="s">
        <v>331</v>
      </c>
      <c r="E137" s="136" t="s">
        <v>382</v>
      </c>
      <c r="F137" s="118"/>
      <c r="G137" s="78">
        <v>310000</v>
      </c>
      <c r="H137" s="78">
        <v>0</v>
      </c>
      <c r="I137" s="78">
        <v>0</v>
      </c>
    </row>
    <row r="138" spans="1:9" ht="31.5" x14ac:dyDescent="0.25">
      <c r="A138" s="136" t="s">
        <v>749</v>
      </c>
      <c r="B138" s="136" t="s">
        <v>733</v>
      </c>
      <c r="C138" s="136" t="s">
        <v>313</v>
      </c>
      <c r="D138" s="136" t="s">
        <v>331</v>
      </c>
      <c r="E138" s="136" t="s">
        <v>384</v>
      </c>
      <c r="F138" s="118"/>
      <c r="G138" s="78">
        <v>60000</v>
      </c>
      <c r="H138" s="78">
        <v>0</v>
      </c>
      <c r="I138" s="78">
        <v>0</v>
      </c>
    </row>
    <row r="139" spans="1:9" ht="31.5" x14ac:dyDescent="0.25">
      <c r="A139" s="136" t="s">
        <v>693</v>
      </c>
      <c r="B139" s="136" t="s">
        <v>733</v>
      </c>
      <c r="C139" s="136" t="s">
        <v>313</v>
      </c>
      <c r="D139" s="136" t="s">
        <v>331</v>
      </c>
      <c r="E139" s="136" t="s">
        <v>384</v>
      </c>
      <c r="F139" s="136" t="s">
        <v>368</v>
      </c>
      <c r="G139" s="78">
        <v>60000</v>
      </c>
      <c r="H139" s="78">
        <v>0</v>
      </c>
      <c r="I139" s="78">
        <v>0</v>
      </c>
    </row>
    <row r="140" spans="1:9" ht="47.25" x14ac:dyDescent="0.25">
      <c r="A140" s="136" t="s">
        <v>750</v>
      </c>
      <c r="B140" s="136" t="s">
        <v>733</v>
      </c>
      <c r="C140" s="136" t="s">
        <v>313</v>
      </c>
      <c r="D140" s="136" t="s">
        <v>331</v>
      </c>
      <c r="E140" s="136" t="s">
        <v>386</v>
      </c>
      <c r="F140" s="118"/>
      <c r="G140" s="78">
        <v>250000</v>
      </c>
      <c r="H140" s="78">
        <v>0</v>
      </c>
      <c r="I140" s="78">
        <v>0</v>
      </c>
    </row>
    <row r="141" spans="1:9" ht="47.25" x14ac:dyDescent="0.25">
      <c r="A141" s="136" t="s">
        <v>687</v>
      </c>
      <c r="B141" s="136" t="s">
        <v>733</v>
      </c>
      <c r="C141" s="136" t="s">
        <v>313</v>
      </c>
      <c r="D141" s="136" t="s">
        <v>331</v>
      </c>
      <c r="E141" s="136" t="s">
        <v>386</v>
      </c>
      <c r="F141" s="136" t="s">
        <v>318</v>
      </c>
      <c r="G141" s="78">
        <v>250000</v>
      </c>
      <c r="H141" s="78">
        <v>0</v>
      </c>
      <c r="I141" s="78">
        <v>0</v>
      </c>
    </row>
    <row r="142" spans="1:9" ht="47.25" x14ac:dyDescent="0.25">
      <c r="A142" s="136" t="s">
        <v>751</v>
      </c>
      <c r="B142" s="136" t="s">
        <v>733</v>
      </c>
      <c r="C142" s="136" t="s">
        <v>313</v>
      </c>
      <c r="D142" s="136" t="s">
        <v>331</v>
      </c>
      <c r="E142" s="136" t="s">
        <v>392</v>
      </c>
      <c r="F142" s="118"/>
      <c r="G142" s="78">
        <v>41346888.82</v>
      </c>
      <c r="H142" s="78">
        <v>41068230.869999997</v>
      </c>
      <c r="I142" s="78">
        <v>2874776.16</v>
      </c>
    </row>
    <row r="143" spans="1:9" ht="47.25" x14ac:dyDescent="0.25">
      <c r="A143" s="136" t="s">
        <v>752</v>
      </c>
      <c r="B143" s="136" t="s">
        <v>733</v>
      </c>
      <c r="C143" s="136" t="s">
        <v>313</v>
      </c>
      <c r="D143" s="136" t="s">
        <v>331</v>
      </c>
      <c r="E143" s="136" t="s">
        <v>394</v>
      </c>
      <c r="F143" s="118"/>
      <c r="G143" s="78">
        <v>1400640.8</v>
      </c>
      <c r="H143" s="78">
        <v>0</v>
      </c>
      <c r="I143" s="78">
        <v>0</v>
      </c>
    </row>
    <row r="144" spans="1:9" ht="47.25" x14ac:dyDescent="0.25">
      <c r="A144" s="136" t="s">
        <v>687</v>
      </c>
      <c r="B144" s="136" t="s">
        <v>733</v>
      </c>
      <c r="C144" s="136" t="s">
        <v>313</v>
      </c>
      <c r="D144" s="136" t="s">
        <v>331</v>
      </c>
      <c r="E144" s="136" t="s">
        <v>394</v>
      </c>
      <c r="F144" s="136" t="s">
        <v>318</v>
      </c>
      <c r="G144" s="78">
        <v>1400640.8</v>
      </c>
      <c r="H144" s="78">
        <v>0</v>
      </c>
      <c r="I144" s="78">
        <v>0</v>
      </c>
    </row>
    <row r="145" spans="1:9" ht="126" x14ac:dyDescent="0.25">
      <c r="A145" s="136" t="s">
        <v>1017</v>
      </c>
      <c r="B145" s="136" t="s">
        <v>733</v>
      </c>
      <c r="C145" s="136" t="s">
        <v>313</v>
      </c>
      <c r="D145" s="136" t="s">
        <v>331</v>
      </c>
      <c r="E145" s="136" t="s">
        <v>395</v>
      </c>
      <c r="F145" s="118"/>
      <c r="G145" s="78">
        <v>39946248.020000003</v>
      </c>
      <c r="H145" s="78">
        <v>41068230.869999997</v>
      </c>
      <c r="I145" s="78">
        <v>2874776.16</v>
      </c>
    </row>
    <row r="146" spans="1:9" ht="47.25" x14ac:dyDescent="0.25">
      <c r="A146" s="136" t="s">
        <v>687</v>
      </c>
      <c r="B146" s="136" t="s">
        <v>733</v>
      </c>
      <c r="C146" s="136" t="s">
        <v>313</v>
      </c>
      <c r="D146" s="136" t="s">
        <v>331</v>
      </c>
      <c r="E146" s="136" t="s">
        <v>395</v>
      </c>
      <c r="F146" s="136" t="s">
        <v>318</v>
      </c>
      <c r="G146" s="78">
        <v>39946248.020000003</v>
      </c>
      <c r="H146" s="78">
        <v>41068230.869999997</v>
      </c>
      <c r="I146" s="78">
        <v>2874776.16</v>
      </c>
    </row>
    <row r="147" spans="1:9" x14ac:dyDescent="0.25">
      <c r="A147" s="136" t="s">
        <v>968</v>
      </c>
      <c r="B147" s="136" t="s">
        <v>733</v>
      </c>
      <c r="C147" s="136" t="s">
        <v>313</v>
      </c>
      <c r="D147" s="136" t="s">
        <v>331</v>
      </c>
      <c r="E147" s="136" t="s">
        <v>969</v>
      </c>
      <c r="F147" s="118"/>
      <c r="G147" s="78">
        <v>0</v>
      </c>
      <c r="H147" s="78">
        <v>21110987.440000001</v>
      </c>
      <c r="I147" s="78">
        <v>0</v>
      </c>
    </row>
    <row r="148" spans="1:9" x14ac:dyDescent="0.25">
      <c r="A148" s="136" t="s">
        <v>970</v>
      </c>
      <c r="B148" s="136" t="s">
        <v>733</v>
      </c>
      <c r="C148" s="136" t="s">
        <v>313</v>
      </c>
      <c r="D148" s="136" t="s">
        <v>331</v>
      </c>
      <c r="E148" s="136" t="s">
        <v>971</v>
      </c>
      <c r="F148" s="118"/>
      <c r="G148" s="78">
        <v>0</v>
      </c>
      <c r="H148" s="78">
        <v>21110987.440000001</v>
      </c>
      <c r="I148" s="78">
        <v>0</v>
      </c>
    </row>
    <row r="149" spans="1:9" ht="47.25" x14ac:dyDescent="0.25">
      <c r="A149" s="136" t="s">
        <v>687</v>
      </c>
      <c r="B149" s="136" t="s">
        <v>733</v>
      </c>
      <c r="C149" s="136" t="s">
        <v>313</v>
      </c>
      <c r="D149" s="136" t="s">
        <v>331</v>
      </c>
      <c r="E149" s="136" t="s">
        <v>971</v>
      </c>
      <c r="F149" s="136" t="s">
        <v>318</v>
      </c>
      <c r="G149" s="78">
        <v>0</v>
      </c>
      <c r="H149" s="78">
        <v>21110987.440000001</v>
      </c>
      <c r="I149" s="78">
        <v>0</v>
      </c>
    </row>
    <row r="150" spans="1:9" ht="31.5" x14ac:dyDescent="0.25">
      <c r="A150" s="136" t="s">
        <v>963</v>
      </c>
      <c r="B150" s="136" t="s">
        <v>733</v>
      </c>
      <c r="C150" s="136" t="s">
        <v>313</v>
      </c>
      <c r="D150" s="136" t="s">
        <v>331</v>
      </c>
      <c r="E150" s="136" t="s">
        <v>964</v>
      </c>
      <c r="F150" s="118"/>
      <c r="G150" s="78">
        <v>2315789.48</v>
      </c>
      <c r="H150" s="78">
        <v>0</v>
      </c>
      <c r="I150" s="78">
        <v>0</v>
      </c>
    </row>
    <row r="151" spans="1:9" x14ac:dyDescent="0.25">
      <c r="A151" s="136" t="s">
        <v>723</v>
      </c>
      <c r="B151" s="136" t="s">
        <v>733</v>
      </c>
      <c r="C151" s="136" t="s">
        <v>313</v>
      </c>
      <c r="D151" s="136" t="s">
        <v>331</v>
      </c>
      <c r="E151" s="136" t="s">
        <v>965</v>
      </c>
      <c r="F151" s="118"/>
      <c r="G151" s="78">
        <v>2315789.48</v>
      </c>
      <c r="H151" s="78">
        <v>0</v>
      </c>
      <c r="I151" s="78">
        <v>0</v>
      </c>
    </row>
    <row r="152" spans="1:9" x14ac:dyDescent="0.25">
      <c r="A152" s="136" t="s">
        <v>724</v>
      </c>
      <c r="B152" s="136" t="s">
        <v>733</v>
      </c>
      <c r="C152" s="136" t="s">
        <v>313</v>
      </c>
      <c r="D152" s="136" t="s">
        <v>331</v>
      </c>
      <c r="E152" s="136" t="s">
        <v>965</v>
      </c>
      <c r="F152" s="118"/>
      <c r="G152" s="78">
        <v>2315789.48</v>
      </c>
      <c r="H152" s="78">
        <v>0</v>
      </c>
      <c r="I152" s="78">
        <v>0</v>
      </c>
    </row>
    <row r="153" spans="1:9" ht="31.5" x14ac:dyDescent="0.25">
      <c r="A153" s="136" t="s">
        <v>966</v>
      </c>
      <c r="B153" s="136" t="s">
        <v>733</v>
      </c>
      <c r="C153" s="136" t="s">
        <v>313</v>
      </c>
      <c r="D153" s="136" t="s">
        <v>331</v>
      </c>
      <c r="E153" s="136" t="s">
        <v>967</v>
      </c>
      <c r="F153" s="118"/>
      <c r="G153" s="78">
        <v>2315789.48</v>
      </c>
      <c r="H153" s="78">
        <v>0</v>
      </c>
      <c r="I153" s="78">
        <v>0</v>
      </c>
    </row>
    <row r="154" spans="1:9" ht="47.25" x14ac:dyDescent="0.25">
      <c r="A154" s="136" t="s">
        <v>687</v>
      </c>
      <c r="B154" s="136" t="s">
        <v>733</v>
      </c>
      <c r="C154" s="136" t="s">
        <v>313</v>
      </c>
      <c r="D154" s="136" t="s">
        <v>331</v>
      </c>
      <c r="E154" s="136" t="s">
        <v>967</v>
      </c>
      <c r="F154" s="136" t="s">
        <v>318</v>
      </c>
      <c r="G154" s="78">
        <v>2315789.48</v>
      </c>
      <c r="H154" s="78">
        <v>0</v>
      </c>
      <c r="I154" s="78">
        <v>0</v>
      </c>
    </row>
    <row r="155" spans="1:9" x14ac:dyDescent="0.25">
      <c r="A155" s="136" t="s">
        <v>697</v>
      </c>
      <c r="B155" s="136" t="s">
        <v>733</v>
      </c>
      <c r="C155" s="136" t="s">
        <v>313</v>
      </c>
      <c r="D155" s="136" t="s">
        <v>343</v>
      </c>
      <c r="E155" s="118"/>
      <c r="F155" s="118"/>
      <c r="G155" s="78">
        <v>27095281.440000001</v>
      </c>
      <c r="H155" s="78">
        <v>12695287.449999999</v>
      </c>
      <c r="I155" s="78">
        <v>12273056.49</v>
      </c>
    </row>
    <row r="156" spans="1:9" ht="31.5" x14ac:dyDescent="0.25">
      <c r="A156" s="136" t="s">
        <v>698</v>
      </c>
      <c r="B156" s="136" t="s">
        <v>733</v>
      </c>
      <c r="C156" s="136" t="s">
        <v>313</v>
      </c>
      <c r="D156" s="136" t="s">
        <v>343</v>
      </c>
      <c r="E156" s="136" t="s">
        <v>310</v>
      </c>
      <c r="F156" s="118"/>
      <c r="G156" s="78">
        <v>26832123.539999999</v>
      </c>
      <c r="H156" s="78">
        <v>12695287.449999999</v>
      </c>
      <c r="I156" s="78">
        <v>12273056.49</v>
      </c>
    </row>
    <row r="157" spans="1:9" ht="31.5" x14ac:dyDescent="0.25">
      <c r="A157" s="136" t="s">
        <v>699</v>
      </c>
      <c r="B157" s="136" t="s">
        <v>733</v>
      </c>
      <c r="C157" s="136" t="s">
        <v>313</v>
      </c>
      <c r="D157" s="136" t="s">
        <v>343</v>
      </c>
      <c r="E157" s="136" t="s">
        <v>341</v>
      </c>
      <c r="F157" s="118"/>
      <c r="G157" s="78">
        <v>26474923.539999999</v>
      </c>
      <c r="H157" s="78">
        <v>12695287.449999999</v>
      </c>
      <c r="I157" s="78">
        <v>12273056.49</v>
      </c>
    </row>
    <row r="158" spans="1:9" ht="31.5" customHeight="1" x14ac:dyDescent="0.25">
      <c r="A158" s="136" t="s">
        <v>700</v>
      </c>
      <c r="B158" s="136" t="s">
        <v>733</v>
      </c>
      <c r="C158" s="136" t="s">
        <v>313</v>
      </c>
      <c r="D158" s="136" t="s">
        <v>343</v>
      </c>
      <c r="E158" s="136" t="s">
        <v>342</v>
      </c>
      <c r="F158" s="118"/>
      <c r="G158" s="78">
        <v>21953387</v>
      </c>
      <c r="H158" s="78">
        <v>12695287.449999999</v>
      </c>
      <c r="I158" s="78">
        <v>12273056.49</v>
      </c>
    </row>
    <row r="159" spans="1:9" ht="31.5" x14ac:dyDescent="0.25">
      <c r="A159" s="136" t="s">
        <v>686</v>
      </c>
      <c r="B159" s="136" t="s">
        <v>733</v>
      </c>
      <c r="C159" s="136" t="s">
        <v>313</v>
      </c>
      <c r="D159" s="136" t="s">
        <v>343</v>
      </c>
      <c r="E159" s="136" t="s">
        <v>344</v>
      </c>
      <c r="F159" s="118"/>
      <c r="G159" s="78">
        <v>2634886.5499999998</v>
      </c>
      <c r="H159" s="78">
        <v>2634886.5499999998</v>
      </c>
      <c r="I159" s="78">
        <v>2634886.5499999998</v>
      </c>
    </row>
    <row r="160" spans="1:9" ht="47.25" x14ac:dyDescent="0.25">
      <c r="A160" s="136" t="s">
        <v>687</v>
      </c>
      <c r="B160" s="136" t="s">
        <v>733</v>
      </c>
      <c r="C160" s="136" t="s">
        <v>313</v>
      </c>
      <c r="D160" s="136" t="s">
        <v>343</v>
      </c>
      <c r="E160" s="136" t="s">
        <v>344</v>
      </c>
      <c r="F160" s="136" t="s">
        <v>318</v>
      </c>
      <c r="G160" s="78">
        <v>2634886.5499999998</v>
      </c>
      <c r="H160" s="78">
        <v>2634886.5499999998</v>
      </c>
      <c r="I160" s="78">
        <v>2634886.5499999998</v>
      </c>
    </row>
    <row r="161" spans="1:9" ht="47.25" x14ac:dyDescent="0.25">
      <c r="A161" s="136" t="s">
        <v>753</v>
      </c>
      <c r="B161" s="136" t="s">
        <v>733</v>
      </c>
      <c r="C161" s="136" t="s">
        <v>313</v>
      </c>
      <c r="D161" s="136" t="s">
        <v>343</v>
      </c>
      <c r="E161" s="136" t="s">
        <v>346</v>
      </c>
      <c r="F161" s="118"/>
      <c r="G161" s="78">
        <v>1210490.8400000001</v>
      </c>
      <c r="H161" s="78">
        <v>1210490.8400000001</v>
      </c>
      <c r="I161" s="78">
        <v>1210490.8400000001</v>
      </c>
    </row>
    <row r="162" spans="1:9" ht="47.25" x14ac:dyDescent="0.25">
      <c r="A162" s="136" t="s">
        <v>687</v>
      </c>
      <c r="B162" s="136" t="s">
        <v>733</v>
      </c>
      <c r="C162" s="136" t="s">
        <v>313</v>
      </c>
      <c r="D162" s="136" t="s">
        <v>343</v>
      </c>
      <c r="E162" s="136" t="s">
        <v>346</v>
      </c>
      <c r="F162" s="136" t="s">
        <v>318</v>
      </c>
      <c r="G162" s="78">
        <v>1210490.8400000001</v>
      </c>
      <c r="H162" s="78">
        <v>1210490.8400000001</v>
      </c>
      <c r="I162" s="78">
        <v>1210490.8400000001</v>
      </c>
    </row>
    <row r="163" spans="1:9" ht="31.5" x14ac:dyDescent="0.25">
      <c r="A163" s="136" t="s">
        <v>1301</v>
      </c>
      <c r="B163" s="136" t="s">
        <v>733</v>
      </c>
      <c r="C163" s="136" t="s">
        <v>313</v>
      </c>
      <c r="D163" s="136" t="s">
        <v>343</v>
      </c>
      <c r="E163" s="136" t="s">
        <v>1162</v>
      </c>
      <c r="F163" s="118"/>
      <c r="G163" s="78">
        <v>18108009.609999999</v>
      </c>
      <c r="H163" s="78">
        <v>8849910.0600000005</v>
      </c>
      <c r="I163" s="78">
        <v>8427679.0999999996</v>
      </c>
    </row>
    <row r="164" spans="1:9" ht="47.25" x14ac:dyDescent="0.25">
      <c r="A164" s="136" t="s">
        <v>687</v>
      </c>
      <c r="B164" s="136" t="s">
        <v>733</v>
      </c>
      <c r="C164" s="136" t="s">
        <v>313</v>
      </c>
      <c r="D164" s="136" t="s">
        <v>343</v>
      </c>
      <c r="E164" s="136" t="s">
        <v>1162</v>
      </c>
      <c r="F164" s="136" t="s">
        <v>318</v>
      </c>
      <c r="G164" s="78">
        <v>18108009.609999999</v>
      </c>
      <c r="H164" s="78">
        <v>8849910.0600000005</v>
      </c>
      <c r="I164" s="78">
        <v>8427679.0999999996</v>
      </c>
    </row>
    <row r="165" spans="1:9" ht="63" x14ac:dyDescent="0.25">
      <c r="A165" s="136" t="s">
        <v>702</v>
      </c>
      <c r="B165" s="136" t="s">
        <v>733</v>
      </c>
      <c r="C165" s="136" t="s">
        <v>313</v>
      </c>
      <c r="D165" s="136" t="s">
        <v>343</v>
      </c>
      <c r="E165" s="136" t="s">
        <v>353</v>
      </c>
      <c r="F165" s="118"/>
      <c r="G165" s="78">
        <v>4521536.54</v>
      </c>
      <c r="H165" s="78">
        <v>0</v>
      </c>
      <c r="I165" s="78">
        <v>0</v>
      </c>
    </row>
    <row r="166" spans="1:9" ht="78.75" x14ac:dyDescent="0.25">
      <c r="A166" s="136" t="s">
        <v>754</v>
      </c>
      <c r="B166" s="136" t="s">
        <v>733</v>
      </c>
      <c r="C166" s="136" t="s">
        <v>313</v>
      </c>
      <c r="D166" s="136" t="s">
        <v>343</v>
      </c>
      <c r="E166" s="136" t="s">
        <v>355</v>
      </c>
      <c r="F166" s="118"/>
      <c r="G166" s="78">
        <v>4521536.54</v>
      </c>
      <c r="H166" s="78">
        <v>0</v>
      </c>
      <c r="I166" s="78">
        <v>0</v>
      </c>
    </row>
    <row r="167" spans="1:9" ht="47.25" x14ac:dyDescent="0.25">
      <c r="A167" s="136" t="s">
        <v>687</v>
      </c>
      <c r="B167" s="136" t="s">
        <v>733</v>
      </c>
      <c r="C167" s="136" t="s">
        <v>313</v>
      </c>
      <c r="D167" s="136" t="s">
        <v>343</v>
      </c>
      <c r="E167" s="136" t="s">
        <v>355</v>
      </c>
      <c r="F167" s="136" t="s">
        <v>318</v>
      </c>
      <c r="G167" s="78">
        <v>4521536.54</v>
      </c>
      <c r="H167" s="78">
        <v>0</v>
      </c>
      <c r="I167" s="78">
        <v>0</v>
      </c>
    </row>
    <row r="168" spans="1:9" ht="31.5" x14ac:dyDescent="0.25">
      <c r="A168" s="136" t="s">
        <v>704</v>
      </c>
      <c r="B168" s="136" t="s">
        <v>733</v>
      </c>
      <c r="C168" s="136" t="s">
        <v>313</v>
      </c>
      <c r="D168" s="136" t="s">
        <v>343</v>
      </c>
      <c r="E168" s="136" t="s">
        <v>376</v>
      </c>
      <c r="F168" s="118"/>
      <c r="G168" s="78">
        <v>357200</v>
      </c>
      <c r="H168" s="78">
        <v>0</v>
      </c>
      <c r="I168" s="78">
        <v>0</v>
      </c>
    </row>
    <row r="169" spans="1:9" ht="31.5" customHeight="1" x14ac:dyDescent="0.25">
      <c r="A169" s="136" t="s">
        <v>705</v>
      </c>
      <c r="B169" s="136" t="s">
        <v>733</v>
      </c>
      <c r="C169" s="136" t="s">
        <v>313</v>
      </c>
      <c r="D169" s="136" t="s">
        <v>343</v>
      </c>
      <c r="E169" s="136" t="s">
        <v>377</v>
      </c>
      <c r="F169" s="118"/>
      <c r="G169" s="78">
        <v>157200</v>
      </c>
      <c r="H169" s="78">
        <v>0</v>
      </c>
      <c r="I169" s="78">
        <v>0</v>
      </c>
    </row>
    <row r="170" spans="1:9" ht="31.5" x14ac:dyDescent="0.25">
      <c r="A170" s="136" t="s">
        <v>742</v>
      </c>
      <c r="B170" s="136" t="s">
        <v>733</v>
      </c>
      <c r="C170" s="136" t="s">
        <v>313</v>
      </c>
      <c r="D170" s="136" t="s">
        <v>343</v>
      </c>
      <c r="E170" s="136" t="s">
        <v>381</v>
      </c>
      <c r="F170" s="118"/>
      <c r="G170" s="78">
        <v>157200</v>
      </c>
      <c r="H170" s="78">
        <v>0</v>
      </c>
      <c r="I170" s="78">
        <v>0</v>
      </c>
    </row>
    <row r="171" spans="1:9" ht="47.25" x14ac:dyDescent="0.25">
      <c r="A171" s="136" t="s">
        <v>687</v>
      </c>
      <c r="B171" s="136" t="s">
        <v>733</v>
      </c>
      <c r="C171" s="136" t="s">
        <v>313</v>
      </c>
      <c r="D171" s="136" t="s">
        <v>343</v>
      </c>
      <c r="E171" s="136" t="s">
        <v>381</v>
      </c>
      <c r="F171" s="136" t="s">
        <v>318</v>
      </c>
      <c r="G171" s="78">
        <v>157200</v>
      </c>
      <c r="H171" s="78">
        <v>0</v>
      </c>
      <c r="I171" s="78">
        <v>0</v>
      </c>
    </row>
    <row r="172" spans="1:9" ht="47.25" x14ac:dyDescent="0.25">
      <c r="A172" s="136" t="s">
        <v>707</v>
      </c>
      <c r="B172" s="136" t="s">
        <v>733</v>
      </c>
      <c r="C172" s="136" t="s">
        <v>313</v>
      </c>
      <c r="D172" s="136" t="s">
        <v>343</v>
      </c>
      <c r="E172" s="136" t="s">
        <v>382</v>
      </c>
      <c r="F172" s="118"/>
      <c r="G172" s="78">
        <v>200000</v>
      </c>
      <c r="H172" s="78">
        <v>0</v>
      </c>
      <c r="I172" s="78">
        <v>0</v>
      </c>
    </row>
    <row r="173" spans="1:9" ht="31.5" x14ac:dyDescent="0.25">
      <c r="A173" s="136" t="s">
        <v>755</v>
      </c>
      <c r="B173" s="136" t="s">
        <v>733</v>
      </c>
      <c r="C173" s="136" t="s">
        <v>313</v>
      </c>
      <c r="D173" s="136" t="s">
        <v>343</v>
      </c>
      <c r="E173" s="136" t="s">
        <v>388</v>
      </c>
      <c r="F173" s="118"/>
      <c r="G173" s="78">
        <v>200000</v>
      </c>
      <c r="H173" s="78">
        <v>0</v>
      </c>
      <c r="I173" s="78">
        <v>0</v>
      </c>
    </row>
    <row r="174" spans="1:9" ht="47.25" x14ac:dyDescent="0.25">
      <c r="A174" s="136" t="s">
        <v>687</v>
      </c>
      <c r="B174" s="136" t="s">
        <v>733</v>
      </c>
      <c r="C174" s="136" t="s">
        <v>313</v>
      </c>
      <c r="D174" s="136" t="s">
        <v>343</v>
      </c>
      <c r="E174" s="136" t="s">
        <v>388</v>
      </c>
      <c r="F174" s="136" t="s">
        <v>318</v>
      </c>
      <c r="G174" s="78">
        <v>200000</v>
      </c>
      <c r="H174" s="78">
        <v>0</v>
      </c>
      <c r="I174" s="78">
        <v>0</v>
      </c>
    </row>
    <row r="175" spans="1:9" ht="31.5" x14ac:dyDescent="0.25">
      <c r="A175" s="136" t="s">
        <v>963</v>
      </c>
      <c r="B175" s="136" t="s">
        <v>733</v>
      </c>
      <c r="C175" s="136" t="s">
        <v>313</v>
      </c>
      <c r="D175" s="136" t="s">
        <v>343</v>
      </c>
      <c r="E175" s="136" t="s">
        <v>964</v>
      </c>
      <c r="F175" s="118"/>
      <c r="G175" s="78">
        <v>263157.90000000002</v>
      </c>
      <c r="H175" s="78">
        <v>0</v>
      </c>
      <c r="I175" s="78">
        <v>0</v>
      </c>
    </row>
    <row r="176" spans="1:9" x14ac:dyDescent="0.25">
      <c r="A176" s="136" t="s">
        <v>723</v>
      </c>
      <c r="B176" s="136" t="s">
        <v>733</v>
      </c>
      <c r="C176" s="136" t="s">
        <v>313</v>
      </c>
      <c r="D176" s="136" t="s">
        <v>343</v>
      </c>
      <c r="E176" s="136" t="s">
        <v>965</v>
      </c>
      <c r="F176" s="118"/>
      <c r="G176" s="78">
        <v>263157.90000000002</v>
      </c>
      <c r="H176" s="78">
        <v>0</v>
      </c>
      <c r="I176" s="78">
        <v>0</v>
      </c>
    </row>
    <row r="177" spans="1:9" x14ac:dyDescent="0.25">
      <c r="A177" s="136" t="s">
        <v>724</v>
      </c>
      <c r="B177" s="136" t="s">
        <v>733</v>
      </c>
      <c r="C177" s="136" t="s">
        <v>313</v>
      </c>
      <c r="D177" s="136" t="s">
        <v>343</v>
      </c>
      <c r="E177" s="136" t="s">
        <v>965</v>
      </c>
      <c r="F177" s="118"/>
      <c r="G177" s="78">
        <v>263157.90000000002</v>
      </c>
      <c r="H177" s="78">
        <v>0</v>
      </c>
      <c r="I177" s="78">
        <v>0</v>
      </c>
    </row>
    <row r="178" spans="1:9" ht="31.5" x14ac:dyDescent="0.25">
      <c r="A178" s="136" t="s">
        <v>966</v>
      </c>
      <c r="B178" s="136" t="s">
        <v>733</v>
      </c>
      <c r="C178" s="136" t="s">
        <v>313</v>
      </c>
      <c r="D178" s="136" t="s">
        <v>343</v>
      </c>
      <c r="E178" s="136" t="s">
        <v>967</v>
      </c>
      <c r="F178" s="118"/>
      <c r="G178" s="78">
        <v>263157.90000000002</v>
      </c>
      <c r="H178" s="78">
        <v>0</v>
      </c>
      <c r="I178" s="78">
        <v>0</v>
      </c>
    </row>
    <row r="179" spans="1:9" ht="47.25" x14ac:dyDescent="0.25">
      <c r="A179" s="136" t="s">
        <v>687</v>
      </c>
      <c r="B179" s="136" t="s">
        <v>733</v>
      </c>
      <c r="C179" s="136" t="s">
        <v>313</v>
      </c>
      <c r="D179" s="136" t="s">
        <v>343</v>
      </c>
      <c r="E179" s="136" t="s">
        <v>967</v>
      </c>
      <c r="F179" s="136" t="s">
        <v>318</v>
      </c>
      <c r="G179" s="78">
        <v>263157.90000000002</v>
      </c>
      <c r="H179" s="78">
        <v>0</v>
      </c>
      <c r="I179" s="78">
        <v>0</v>
      </c>
    </row>
    <row r="180" spans="1:9" x14ac:dyDescent="0.25">
      <c r="A180" s="136" t="s">
        <v>756</v>
      </c>
      <c r="B180" s="136" t="s">
        <v>733</v>
      </c>
      <c r="C180" s="136" t="s">
        <v>313</v>
      </c>
      <c r="D180" s="136" t="s">
        <v>313</v>
      </c>
      <c r="E180" s="118"/>
      <c r="F180" s="118"/>
      <c r="G180" s="78">
        <v>2434740</v>
      </c>
      <c r="H180" s="78">
        <v>2434740</v>
      </c>
      <c r="I180" s="78">
        <v>2434740</v>
      </c>
    </row>
    <row r="181" spans="1:9" ht="47.25" x14ac:dyDescent="0.25">
      <c r="A181" s="136" t="s">
        <v>719</v>
      </c>
      <c r="B181" s="136" t="s">
        <v>733</v>
      </c>
      <c r="C181" s="136" t="s">
        <v>313</v>
      </c>
      <c r="D181" s="136" t="s">
        <v>313</v>
      </c>
      <c r="E181" s="136" t="s">
        <v>462</v>
      </c>
      <c r="F181" s="118"/>
      <c r="G181" s="78">
        <v>2434740</v>
      </c>
      <c r="H181" s="78">
        <v>2434740</v>
      </c>
      <c r="I181" s="78">
        <v>2434740</v>
      </c>
    </row>
    <row r="182" spans="1:9" x14ac:dyDescent="0.25">
      <c r="A182" s="136" t="s">
        <v>757</v>
      </c>
      <c r="B182" s="136" t="s">
        <v>733</v>
      </c>
      <c r="C182" s="136" t="s">
        <v>313</v>
      </c>
      <c r="D182" s="136" t="s">
        <v>313</v>
      </c>
      <c r="E182" s="136" t="s">
        <v>469</v>
      </c>
      <c r="F182" s="118"/>
      <c r="G182" s="78">
        <v>2434740</v>
      </c>
      <c r="H182" s="78">
        <v>2434740</v>
      </c>
      <c r="I182" s="78">
        <v>2434740</v>
      </c>
    </row>
    <row r="183" spans="1:9" ht="31.5" x14ac:dyDescent="0.25">
      <c r="A183" s="136" t="s">
        <v>758</v>
      </c>
      <c r="B183" s="136" t="s">
        <v>733</v>
      </c>
      <c r="C183" s="136" t="s">
        <v>313</v>
      </c>
      <c r="D183" s="136" t="s">
        <v>313</v>
      </c>
      <c r="E183" s="136" t="s">
        <v>470</v>
      </c>
      <c r="F183" s="118"/>
      <c r="G183" s="78">
        <v>2434740</v>
      </c>
      <c r="H183" s="78">
        <v>2434740</v>
      </c>
      <c r="I183" s="78">
        <v>2434740</v>
      </c>
    </row>
    <row r="184" spans="1:9" ht="63" x14ac:dyDescent="0.25">
      <c r="A184" s="136" t="s">
        <v>760</v>
      </c>
      <c r="B184" s="136" t="s">
        <v>733</v>
      </c>
      <c r="C184" s="136" t="s">
        <v>313</v>
      </c>
      <c r="D184" s="136" t="s">
        <v>313</v>
      </c>
      <c r="E184" s="136" t="s">
        <v>478</v>
      </c>
      <c r="F184" s="118"/>
      <c r="G184" s="78">
        <v>187488</v>
      </c>
      <c r="H184" s="78">
        <v>187488</v>
      </c>
      <c r="I184" s="78">
        <v>187488</v>
      </c>
    </row>
    <row r="185" spans="1:9" ht="47.25" x14ac:dyDescent="0.25">
      <c r="A185" s="136" t="s">
        <v>687</v>
      </c>
      <c r="B185" s="136" t="s">
        <v>733</v>
      </c>
      <c r="C185" s="136" t="s">
        <v>313</v>
      </c>
      <c r="D185" s="136" t="s">
        <v>313</v>
      </c>
      <c r="E185" s="136" t="s">
        <v>478</v>
      </c>
      <c r="F185" s="136" t="s">
        <v>318</v>
      </c>
      <c r="G185" s="78">
        <v>187488</v>
      </c>
      <c r="H185" s="78">
        <v>187488</v>
      </c>
      <c r="I185" s="78">
        <v>187488</v>
      </c>
    </row>
    <row r="186" spans="1:9" ht="47.25" x14ac:dyDescent="0.25">
      <c r="A186" s="136" t="s">
        <v>761</v>
      </c>
      <c r="B186" s="136" t="s">
        <v>733</v>
      </c>
      <c r="C186" s="136" t="s">
        <v>313</v>
      </c>
      <c r="D186" s="136" t="s">
        <v>313</v>
      </c>
      <c r="E186" s="136" t="s">
        <v>480</v>
      </c>
      <c r="F186" s="118"/>
      <c r="G186" s="78">
        <v>2247252</v>
      </c>
      <c r="H186" s="78">
        <v>2247252</v>
      </c>
      <c r="I186" s="78">
        <v>2247252</v>
      </c>
    </row>
    <row r="187" spans="1:9" ht="47.25" x14ac:dyDescent="0.25">
      <c r="A187" s="136" t="s">
        <v>687</v>
      </c>
      <c r="B187" s="136" t="s">
        <v>733</v>
      </c>
      <c r="C187" s="136" t="s">
        <v>313</v>
      </c>
      <c r="D187" s="136" t="s">
        <v>313</v>
      </c>
      <c r="E187" s="136" t="s">
        <v>480</v>
      </c>
      <c r="F187" s="136" t="s">
        <v>318</v>
      </c>
      <c r="G187" s="78">
        <v>2247252</v>
      </c>
      <c r="H187" s="78">
        <v>2247252</v>
      </c>
      <c r="I187" s="78">
        <v>2247252</v>
      </c>
    </row>
    <row r="188" spans="1:9" x14ac:dyDescent="0.25">
      <c r="A188" s="136" t="s">
        <v>762</v>
      </c>
      <c r="B188" s="136" t="s">
        <v>733</v>
      </c>
      <c r="C188" s="136" t="s">
        <v>313</v>
      </c>
      <c r="D188" s="136" t="s">
        <v>362</v>
      </c>
      <c r="E188" s="118"/>
      <c r="F188" s="118"/>
      <c r="G188" s="78">
        <v>31237440.52</v>
      </c>
      <c r="H188" s="78">
        <v>30989369.760000002</v>
      </c>
      <c r="I188" s="78">
        <v>30989369.760000002</v>
      </c>
    </row>
    <row r="189" spans="1:9" ht="31.5" x14ac:dyDescent="0.25">
      <c r="A189" s="136" t="s">
        <v>698</v>
      </c>
      <c r="B189" s="136" t="s">
        <v>733</v>
      </c>
      <c r="C189" s="136" t="s">
        <v>313</v>
      </c>
      <c r="D189" s="136" t="s">
        <v>362</v>
      </c>
      <c r="E189" s="136" t="s">
        <v>310</v>
      </c>
      <c r="F189" s="118"/>
      <c r="G189" s="78">
        <v>31206540.52</v>
      </c>
      <c r="H189" s="78">
        <v>30989369.760000002</v>
      </c>
      <c r="I189" s="78">
        <v>30989369.760000002</v>
      </c>
    </row>
    <row r="190" spans="1:9" ht="63" x14ac:dyDescent="0.25">
      <c r="A190" s="136" t="s">
        <v>763</v>
      </c>
      <c r="B190" s="136" t="s">
        <v>733</v>
      </c>
      <c r="C190" s="136" t="s">
        <v>313</v>
      </c>
      <c r="D190" s="136" t="s">
        <v>362</v>
      </c>
      <c r="E190" s="136" t="s">
        <v>360</v>
      </c>
      <c r="F190" s="118"/>
      <c r="G190" s="78">
        <v>31206540.52</v>
      </c>
      <c r="H190" s="78">
        <v>30989369.760000002</v>
      </c>
      <c r="I190" s="78">
        <v>30989369.760000002</v>
      </c>
    </row>
    <row r="191" spans="1:9" ht="31.5" x14ac:dyDescent="0.25">
      <c r="A191" s="136" t="s">
        <v>764</v>
      </c>
      <c r="B191" s="136" t="s">
        <v>733</v>
      </c>
      <c r="C191" s="136" t="s">
        <v>313</v>
      </c>
      <c r="D191" s="136" t="s">
        <v>362</v>
      </c>
      <c r="E191" s="136" t="s">
        <v>361</v>
      </c>
      <c r="F191" s="118"/>
      <c r="G191" s="78">
        <v>21620824.850000001</v>
      </c>
      <c r="H191" s="78">
        <v>21620824.850000001</v>
      </c>
      <c r="I191" s="78">
        <v>21620824.850000001</v>
      </c>
    </row>
    <row r="192" spans="1:9" ht="47.25" x14ac:dyDescent="0.25">
      <c r="A192" s="136" t="s">
        <v>765</v>
      </c>
      <c r="B192" s="136" t="s">
        <v>733</v>
      </c>
      <c r="C192" s="136" t="s">
        <v>313</v>
      </c>
      <c r="D192" s="136" t="s">
        <v>362</v>
      </c>
      <c r="E192" s="136" t="s">
        <v>364</v>
      </c>
      <c r="F192" s="118"/>
      <c r="G192" s="78">
        <v>18037876.23</v>
      </c>
      <c r="H192" s="78">
        <v>18037876.23</v>
      </c>
      <c r="I192" s="78">
        <v>18037876.23</v>
      </c>
    </row>
    <row r="193" spans="1:9" ht="78.75" x14ac:dyDescent="0.25">
      <c r="A193" s="136" t="s">
        <v>729</v>
      </c>
      <c r="B193" s="136" t="s">
        <v>733</v>
      </c>
      <c r="C193" s="136" t="s">
        <v>313</v>
      </c>
      <c r="D193" s="136" t="s">
        <v>362</v>
      </c>
      <c r="E193" s="136" t="s">
        <v>364</v>
      </c>
      <c r="F193" s="136" t="s">
        <v>366</v>
      </c>
      <c r="G193" s="78">
        <v>16975283.109999999</v>
      </c>
      <c r="H193" s="78">
        <v>16975283.109999999</v>
      </c>
      <c r="I193" s="78">
        <v>16975283.109999999</v>
      </c>
    </row>
    <row r="194" spans="1:9" ht="31.5" x14ac:dyDescent="0.25">
      <c r="A194" s="136" t="s">
        <v>693</v>
      </c>
      <c r="B194" s="136" t="s">
        <v>733</v>
      </c>
      <c r="C194" s="136" t="s">
        <v>313</v>
      </c>
      <c r="D194" s="136" t="s">
        <v>362</v>
      </c>
      <c r="E194" s="136" t="s">
        <v>364</v>
      </c>
      <c r="F194" s="136" t="s">
        <v>368</v>
      </c>
      <c r="G194" s="78">
        <v>1062593.1200000001</v>
      </c>
      <c r="H194" s="78">
        <v>1062593.1200000001</v>
      </c>
      <c r="I194" s="78">
        <v>1062593.1200000001</v>
      </c>
    </row>
    <row r="195" spans="1:9" ht="31.5" x14ac:dyDescent="0.25">
      <c r="A195" s="136" t="s">
        <v>766</v>
      </c>
      <c r="B195" s="136" t="s">
        <v>733</v>
      </c>
      <c r="C195" s="136" t="s">
        <v>313</v>
      </c>
      <c r="D195" s="136" t="s">
        <v>362</v>
      </c>
      <c r="E195" s="136" t="s">
        <v>370</v>
      </c>
      <c r="F195" s="118"/>
      <c r="G195" s="78">
        <v>3582948.62</v>
      </c>
      <c r="H195" s="78">
        <v>3582948.62</v>
      </c>
      <c r="I195" s="78">
        <v>3582948.62</v>
      </c>
    </row>
    <row r="196" spans="1:9" ht="78.75" x14ac:dyDescent="0.25">
      <c r="A196" s="136" t="s">
        <v>729</v>
      </c>
      <c r="B196" s="136" t="s">
        <v>733</v>
      </c>
      <c r="C196" s="136" t="s">
        <v>313</v>
      </c>
      <c r="D196" s="136" t="s">
        <v>362</v>
      </c>
      <c r="E196" s="136" t="s">
        <v>370</v>
      </c>
      <c r="F196" s="136" t="s">
        <v>366</v>
      </c>
      <c r="G196" s="78">
        <v>3411437.9</v>
      </c>
      <c r="H196" s="78">
        <v>3411437.9</v>
      </c>
      <c r="I196" s="78">
        <v>3411437.9</v>
      </c>
    </row>
    <row r="197" spans="1:9" ht="31.5" x14ac:dyDescent="0.25">
      <c r="A197" s="136" t="s">
        <v>693</v>
      </c>
      <c r="B197" s="136" t="s">
        <v>733</v>
      </c>
      <c r="C197" s="136" t="s">
        <v>313</v>
      </c>
      <c r="D197" s="136" t="s">
        <v>362</v>
      </c>
      <c r="E197" s="136" t="s">
        <v>370</v>
      </c>
      <c r="F197" s="136" t="s">
        <v>368</v>
      </c>
      <c r="G197" s="78">
        <v>171510.72</v>
      </c>
      <c r="H197" s="78">
        <v>171510.72</v>
      </c>
      <c r="I197" s="78">
        <v>171510.72</v>
      </c>
    </row>
    <row r="198" spans="1:9" ht="47.25" x14ac:dyDescent="0.25">
      <c r="A198" s="136" t="s">
        <v>727</v>
      </c>
      <c r="B198" s="136" t="s">
        <v>733</v>
      </c>
      <c r="C198" s="136" t="s">
        <v>313</v>
      </c>
      <c r="D198" s="136" t="s">
        <v>362</v>
      </c>
      <c r="E198" s="136" t="s">
        <v>371</v>
      </c>
      <c r="F198" s="118"/>
      <c r="G198" s="78">
        <v>9585715.6699999999</v>
      </c>
      <c r="H198" s="78">
        <v>9368544.9100000001</v>
      </c>
      <c r="I198" s="78">
        <v>9368544.9100000001</v>
      </c>
    </row>
    <row r="199" spans="1:9" ht="47.25" x14ac:dyDescent="0.25">
      <c r="A199" s="136" t="s">
        <v>728</v>
      </c>
      <c r="B199" s="136" t="s">
        <v>733</v>
      </c>
      <c r="C199" s="136" t="s">
        <v>313</v>
      </c>
      <c r="D199" s="136" t="s">
        <v>362</v>
      </c>
      <c r="E199" s="136" t="s">
        <v>373</v>
      </c>
      <c r="F199" s="118"/>
      <c r="G199" s="78">
        <v>9585715.6699999999</v>
      </c>
      <c r="H199" s="78">
        <v>9368544.9100000001</v>
      </c>
      <c r="I199" s="78">
        <v>9368544.9100000001</v>
      </c>
    </row>
    <row r="200" spans="1:9" ht="78.75" x14ac:dyDescent="0.25">
      <c r="A200" s="136" t="s">
        <v>729</v>
      </c>
      <c r="B200" s="136" t="s">
        <v>733</v>
      </c>
      <c r="C200" s="136" t="s">
        <v>313</v>
      </c>
      <c r="D200" s="136" t="s">
        <v>362</v>
      </c>
      <c r="E200" s="136" t="s">
        <v>373</v>
      </c>
      <c r="F200" s="136" t="s">
        <v>366</v>
      </c>
      <c r="G200" s="78">
        <v>9368544.9100000001</v>
      </c>
      <c r="H200" s="78">
        <v>9368544.9100000001</v>
      </c>
      <c r="I200" s="78">
        <v>9368544.9100000001</v>
      </c>
    </row>
    <row r="201" spans="1:9" ht="31.5" x14ac:dyDescent="0.25">
      <c r="A201" s="136" t="s">
        <v>693</v>
      </c>
      <c r="B201" s="136" t="s">
        <v>733</v>
      </c>
      <c r="C201" s="136" t="s">
        <v>313</v>
      </c>
      <c r="D201" s="136" t="s">
        <v>362</v>
      </c>
      <c r="E201" s="136" t="s">
        <v>373</v>
      </c>
      <c r="F201" s="136" t="s">
        <v>368</v>
      </c>
      <c r="G201" s="78">
        <v>217170.76</v>
      </c>
      <c r="H201" s="78">
        <v>0</v>
      </c>
      <c r="I201" s="78">
        <v>0</v>
      </c>
    </row>
    <row r="202" spans="1:9" ht="31.5" x14ac:dyDescent="0.25">
      <c r="A202" s="136" t="s">
        <v>731</v>
      </c>
      <c r="B202" s="136" t="s">
        <v>733</v>
      </c>
      <c r="C202" s="136" t="s">
        <v>313</v>
      </c>
      <c r="D202" s="136" t="s">
        <v>362</v>
      </c>
      <c r="E202" s="136" t="s">
        <v>669</v>
      </c>
      <c r="F202" s="118"/>
      <c r="G202" s="78">
        <v>30900</v>
      </c>
      <c r="H202" s="78">
        <v>0</v>
      </c>
      <c r="I202" s="78">
        <v>0</v>
      </c>
    </row>
    <row r="203" spans="1:9" x14ac:dyDescent="0.25">
      <c r="A203" s="136" t="s">
        <v>723</v>
      </c>
      <c r="B203" s="136" t="s">
        <v>733</v>
      </c>
      <c r="C203" s="136" t="s">
        <v>313</v>
      </c>
      <c r="D203" s="136" t="s">
        <v>362</v>
      </c>
      <c r="E203" s="136" t="s">
        <v>670</v>
      </c>
      <c r="F203" s="118"/>
      <c r="G203" s="78">
        <v>30900</v>
      </c>
      <c r="H203" s="78">
        <v>0</v>
      </c>
      <c r="I203" s="78">
        <v>0</v>
      </c>
    </row>
    <row r="204" spans="1:9" x14ac:dyDescent="0.25">
      <c r="A204" s="136" t="s">
        <v>724</v>
      </c>
      <c r="B204" s="136" t="s">
        <v>733</v>
      </c>
      <c r="C204" s="136" t="s">
        <v>313</v>
      </c>
      <c r="D204" s="136" t="s">
        <v>362</v>
      </c>
      <c r="E204" s="136" t="s">
        <v>670</v>
      </c>
      <c r="F204" s="118"/>
      <c r="G204" s="78">
        <v>30900</v>
      </c>
      <c r="H204" s="78">
        <v>0</v>
      </c>
      <c r="I204" s="78">
        <v>0</v>
      </c>
    </row>
    <row r="205" spans="1:9" ht="31.5" x14ac:dyDescent="0.25">
      <c r="A205" s="136" t="s">
        <v>732</v>
      </c>
      <c r="B205" s="136" t="s">
        <v>733</v>
      </c>
      <c r="C205" s="136" t="s">
        <v>313</v>
      </c>
      <c r="D205" s="136" t="s">
        <v>362</v>
      </c>
      <c r="E205" s="136" t="s">
        <v>671</v>
      </c>
      <c r="F205" s="118"/>
      <c r="G205" s="78">
        <v>30900</v>
      </c>
      <c r="H205" s="78">
        <v>0</v>
      </c>
      <c r="I205" s="78">
        <v>0</v>
      </c>
    </row>
    <row r="206" spans="1:9" ht="31.5" x14ac:dyDescent="0.25">
      <c r="A206" s="136" t="s">
        <v>693</v>
      </c>
      <c r="B206" s="136" t="s">
        <v>733</v>
      </c>
      <c r="C206" s="136" t="s">
        <v>313</v>
      </c>
      <c r="D206" s="136" t="s">
        <v>362</v>
      </c>
      <c r="E206" s="136" t="s">
        <v>671</v>
      </c>
      <c r="F206" s="136" t="s">
        <v>368</v>
      </c>
      <c r="G206" s="78">
        <v>30900</v>
      </c>
      <c r="H206" s="78">
        <v>0</v>
      </c>
      <c r="I206" s="78">
        <v>0</v>
      </c>
    </row>
    <row r="207" spans="1:9" x14ac:dyDescent="0.25">
      <c r="A207" s="136" t="s">
        <v>768</v>
      </c>
      <c r="B207" s="136" t="s">
        <v>733</v>
      </c>
      <c r="C207" s="136" t="s">
        <v>396</v>
      </c>
      <c r="D207" s="118"/>
      <c r="E207" s="118"/>
      <c r="F207" s="118"/>
      <c r="G207" s="78">
        <v>7369984.0800000001</v>
      </c>
      <c r="H207" s="78">
        <v>4632279.04</v>
      </c>
      <c r="I207" s="78">
        <v>4632279.04</v>
      </c>
    </row>
    <row r="208" spans="1:9" x14ac:dyDescent="0.25">
      <c r="A208" s="136" t="s">
        <v>769</v>
      </c>
      <c r="B208" s="136" t="s">
        <v>733</v>
      </c>
      <c r="C208" s="136" t="s">
        <v>396</v>
      </c>
      <c r="D208" s="136" t="s">
        <v>397</v>
      </c>
      <c r="E208" s="118"/>
      <c r="F208" s="118"/>
      <c r="G208" s="78">
        <v>7369984.0800000001</v>
      </c>
      <c r="H208" s="78">
        <v>4632279.04</v>
      </c>
      <c r="I208" s="78">
        <v>4632279.04</v>
      </c>
    </row>
    <row r="209" spans="1:9" ht="31.5" x14ac:dyDescent="0.25">
      <c r="A209" s="136" t="s">
        <v>698</v>
      </c>
      <c r="B209" s="136" t="s">
        <v>733</v>
      </c>
      <c r="C209" s="136" t="s">
        <v>396</v>
      </c>
      <c r="D209" s="136" t="s">
        <v>397</v>
      </c>
      <c r="E209" s="136" t="s">
        <v>310</v>
      </c>
      <c r="F209" s="118"/>
      <c r="G209" s="78">
        <v>7369984.0800000001</v>
      </c>
      <c r="H209" s="78">
        <v>4632279.04</v>
      </c>
      <c r="I209" s="78">
        <v>4632279.04</v>
      </c>
    </row>
    <row r="210" spans="1:9" ht="31.5" x14ac:dyDescent="0.25">
      <c r="A210" s="136" t="s">
        <v>704</v>
      </c>
      <c r="B210" s="136" t="s">
        <v>733</v>
      </c>
      <c r="C210" s="136" t="s">
        <v>396</v>
      </c>
      <c r="D210" s="136" t="s">
        <v>397</v>
      </c>
      <c r="E210" s="136" t="s">
        <v>376</v>
      </c>
      <c r="F210" s="118"/>
      <c r="G210" s="78">
        <v>7369984.0800000001</v>
      </c>
      <c r="H210" s="78">
        <v>4632279.04</v>
      </c>
      <c r="I210" s="78">
        <v>4632279.04</v>
      </c>
    </row>
    <row r="211" spans="1:9" ht="47.25" x14ac:dyDescent="0.25">
      <c r="A211" s="136" t="s">
        <v>751</v>
      </c>
      <c r="B211" s="136" t="s">
        <v>733</v>
      </c>
      <c r="C211" s="136" t="s">
        <v>396</v>
      </c>
      <c r="D211" s="136" t="s">
        <v>397</v>
      </c>
      <c r="E211" s="136" t="s">
        <v>392</v>
      </c>
      <c r="F211" s="118"/>
      <c r="G211" s="78">
        <v>7369984.0800000001</v>
      </c>
      <c r="H211" s="78">
        <v>4632279.04</v>
      </c>
      <c r="I211" s="78">
        <v>4632279.04</v>
      </c>
    </row>
    <row r="212" spans="1:9" ht="94.5" x14ac:dyDescent="0.25">
      <c r="A212" s="136" t="s">
        <v>770</v>
      </c>
      <c r="B212" s="136" t="s">
        <v>733</v>
      </c>
      <c r="C212" s="136" t="s">
        <v>396</v>
      </c>
      <c r="D212" s="136" t="s">
        <v>397</v>
      </c>
      <c r="E212" s="136" t="s">
        <v>399</v>
      </c>
      <c r="F212" s="118"/>
      <c r="G212" s="78">
        <v>7369984.0800000001</v>
      </c>
      <c r="H212" s="78">
        <v>4632279.04</v>
      </c>
      <c r="I212" s="78">
        <v>4632279.04</v>
      </c>
    </row>
    <row r="213" spans="1:9" ht="31.5" x14ac:dyDescent="0.25">
      <c r="A213" s="136" t="s">
        <v>693</v>
      </c>
      <c r="B213" s="136" t="s">
        <v>733</v>
      </c>
      <c r="C213" s="136" t="s">
        <v>396</v>
      </c>
      <c r="D213" s="136" t="s">
        <v>397</v>
      </c>
      <c r="E213" s="136" t="s">
        <v>399</v>
      </c>
      <c r="F213" s="136" t="s">
        <v>368</v>
      </c>
      <c r="G213" s="78">
        <v>7369984.0800000001</v>
      </c>
      <c r="H213" s="78">
        <v>4632279.04</v>
      </c>
      <c r="I213" s="78">
        <v>4632279.04</v>
      </c>
    </row>
    <row r="214" spans="1:9" ht="31.5" x14ac:dyDescent="0.25">
      <c r="A214" s="136" t="s">
        <v>2</v>
      </c>
      <c r="B214" s="136" t="s">
        <v>3</v>
      </c>
      <c r="C214" s="118"/>
      <c r="D214" s="118"/>
      <c r="E214" s="118"/>
      <c r="F214" s="118"/>
      <c r="G214" s="78">
        <v>1155690070.5899999</v>
      </c>
      <c r="H214" s="78">
        <v>962020551.05999994</v>
      </c>
      <c r="I214" s="78">
        <v>172981080.31999999</v>
      </c>
    </row>
    <row r="215" spans="1:9" x14ac:dyDescent="0.25">
      <c r="A215" s="136" t="s">
        <v>681</v>
      </c>
      <c r="B215" s="136" t="s">
        <v>3</v>
      </c>
      <c r="C215" s="136" t="s">
        <v>314</v>
      </c>
      <c r="D215" s="118"/>
      <c r="E215" s="118"/>
      <c r="F215" s="118"/>
      <c r="G215" s="78">
        <v>41915278.130000003</v>
      </c>
      <c r="H215" s="78">
        <v>24079786.239999998</v>
      </c>
      <c r="I215" s="78">
        <v>24079786.239999998</v>
      </c>
    </row>
    <row r="216" spans="1:9" ht="47.25" x14ac:dyDescent="0.25">
      <c r="A216" s="136" t="s">
        <v>771</v>
      </c>
      <c r="B216" s="136" t="s">
        <v>3</v>
      </c>
      <c r="C216" s="136" t="s">
        <v>314</v>
      </c>
      <c r="D216" s="136" t="s">
        <v>576</v>
      </c>
      <c r="E216" s="118"/>
      <c r="F216" s="118"/>
      <c r="G216" s="78">
        <v>12542421</v>
      </c>
      <c r="H216" s="78">
        <v>12542421</v>
      </c>
      <c r="I216" s="78">
        <v>12542421</v>
      </c>
    </row>
    <row r="217" spans="1:9" ht="47.25" x14ac:dyDescent="0.25">
      <c r="A217" s="136" t="s">
        <v>772</v>
      </c>
      <c r="B217" s="136" t="s">
        <v>3</v>
      </c>
      <c r="C217" s="136" t="s">
        <v>314</v>
      </c>
      <c r="D217" s="136" t="s">
        <v>576</v>
      </c>
      <c r="E217" s="136" t="s">
        <v>582</v>
      </c>
      <c r="F217" s="118"/>
      <c r="G217" s="78">
        <v>12542421</v>
      </c>
      <c r="H217" s="78">
        <v>12542421</v>
      </c>
      <c r="I217" s="78">
        <v>12542421</v>
      </c>
    </row>
    <row r="218" spans="1:9" ht="63" x14ac:dyDescent="0.25">
      <c r="A218" s="136" t="s">
        <v>763</v>
      </c>
      <c r="B218" s="136" t="s">
        <v>3</v>
      </c>
      <c r="C218" s="136" t="s">
        <v>314</v>
      </c>
      <c r="D218" s="136" t="s">
        <v>576</v>
      </c>
      <c r="E218" s="136" t="s">
        <v>583</v>
      </c>
      <c r="F218" s="118"/>
      <c r="G218" s="78">
        <v>12542421</v>
      </c>
      <c r="H218" s="78">
        <v>12542421</v>
      </c>
      <c r="I218" s="78">
        <v>12542421</v>
      </c>
    </row>
    <row r="219" spans="1:9" ht="63" x14ac:dyDescent="0.25">
      <c r="A219" s="136" t="s">
        <v>773</v>
      </c>
      <c r="B219" s="136" t="s">
        <v>3</v>
      </c>
      <c r="C219" s="136" t="s">
        <v>314</v>
      </c>
      <c r="D219" s="136" t="s">
        <v>576</v>
      </c>
      <c r="E219" s="136" t="s">
        <v>584</v>
      </c>
      <c r="F219" s="118"/>
      <c r="G219" s="78">
        <v>12542421</v>
      </c>
      <c r="H219" s="78">
        <v>12542421</v>
      </c>
      <c r="I219" s="78">
        <v>12542421</v>
      </c>
    </row>
    <row r="220" spans="1:9" ht="47.25" x14ac:dyDescent="0.25">
      <c r="A220" s="136" t="s">
        <v>728</v>
      </c>
      <c r="B220" s="136" t="s">
        <v>3</v>
      </c>
      <c r="C220" s="136" t="s">
        <v>314</v>
      </c>
      <c r="D220" s="136" t="s">
        <v>576</v>
      </c>
      <c r="E220" s="136" t="s">
        <v>585</v>
      </c>
      <c r="F220" s="118"/>
      <c r="G220" s="78">
        <v>12542421</v>
      </c>
      <c r="H220" s="78">
        <v>12542421</v>
      </c>
      <c r="I220" s="78">
        <v>12542421</v>
      </c>
    </row>
    <row r="221" spans="1:9" ht="78.75" x14ac:dyDescent="0.25">
      <c r="A221" s="136" t="s">
        <v>729</v>
      </c>
      <c r="B221" s="136" t="s">
        <v>3</v>
      </c>
      <c r="C221" s="136" t="s">
        <v>314</v>
      </c>
      <c r="D221" s="136" t="s">
        <v>576</v>
      </c>
      <c r="E221" s="136" t="s">
        <v>585</v>
      </c>
      <c r="F221" s="136" t="s">
        <v>366</v>
      </c>
      <c r="G221" s="78">
        <v>12031313</v>
      </c>
      <c r="H221" s="78">
        <v>12031313</v>
      </c>
      <c r="I221" s="78">
        <v>12031313</v>
      </c>
    </row>
    <row r="222" spans="1:9" ht="31.5" x14ac:dyDescent="0.25">
      <c r="A222" s="136" t="s">
        <v>693</v>
      </c>
      <c r="B222" s="136" t="s">
        <v>3</v>
      </c>
      <c r="C222" s="136" t="s">
        <v>314</v>
      </c>
      <c r="D222" s="136" t="s">
        <v>576</v>
      </c>
      <c r="E222" s="136" t="s">
        <v>585</v>
      </c>
      <c r="F222" s="136" t="s">
        <v>368</v>
      </c>
      <c r="G222" s="78">
        <v>511108</v>
      </c>
      <c r="H222" s="78">
        <v>511108</v>
      </c>
      <c r="I222" s="78">
        <v>511108</v>
      </c>
    </row>
    <row r="223" spans="1:9" x14ac:dyDescent="0.25">
      <c r="A223" s="136" t="s">
        <v>774</v>
      </c>
      <c r="B223" s="136" t="s">
        <v>3</v>
      </c>
      <c r="C223" s="136" t="s">
        <v>314</v>
      </c>
      <c r="D223" s="136" t="s">
        <v>438</v>
      </c>
      <c r="E223" s="118"/>
      <c r="F223" s="118"/>
      <c r="G223" s="78">
        <v>3000000</v>
      </c>
      <c r="H223" s="78">
        <v>3000000</v>
      </c>
      <c r="I223" s="78">
        <v>3000000</v>
      </c>
    </row>
    <row r="224" spans="1:9" ht="47.25" x14ac:dyDescent="0.25">
      <c r="A224" s="136" t="s">
        <v>775</v>
      </c>
      <c r="B224" s="136" t="s">
        <v>3</v>
      </c>
      <c r="C224" s="136" t="s">
        <v>314</v>
      </c>
      <c r="D224" s="136" t="s">
        <v>438</v>
      </c>
      <c r="E224" s="136" t="s">
        <v>645</v>
      </c>
      <c r="F224" s="118"/>
      <c r="G224" s="78">
        <v>3000000</v>
      </c>
      <c r="H224" s="78">
        <v>3000000</v>
      </c>
      <c r="I224" s="78">
        <v>3000000</v>
      </c>
    </row>
    <row r="225" spans="1:9" ht="31.5" x14ac:dyDescent="0.25">
      <c r="A225" s="136" t="s">
        <v>648</v>
      </c>
      <c r="B225" s="136" t="s">
        <v>3</v>
      </c>
      <c r="C225" s="136" t="s">
        <v>314</v>
      </c>
      <c r="D225" s="136" t="s">
        <v>438</v>
      </c>
      <c r="E225" s="136" t="s">
        <v>646</v>
      </c>
      <c r="F225" s="118"/>
      <c r="G225" s="78">
        <v>3000000</v>
      </c>
      <c r="H225" s="78">
        <v>3000000</v>
      </c>
      <c r="I225" s="78">
        <v>3000000</v>
      </c>
    </row>
    <row r="226" spans="1:9" ht="31.5" x14ac:dyDescent="0.25">
      <c r="A226" s="136" t="s">
        <v>776</v>
      </c>
      <c r="B226" s="136" t="s">
        <v>3</v>
      </c>
      <c r="C226" s="136" t="s">
        <v>314</v>
      </c>
      <c r="D226" s="136" t="s">
        <v>438</v>
      </c>
      <c r="E226" s="136" t="s">
        <v>646</v>
      </c>
      <c r="F226" s="118"/>
      <c r="G226" s="78">
        <v>3000000</v>
      </c>
      <c r="H226" s="78">
        <v>3000000</v>
      </c>
      <c r="I226" s="78">
        <v>3000000</v>
      </c>
    </row>
    <row r="227" spans="1:9" ht="31.5" x14ac:dyDescent="0.25">
      <c r="A227" s="136" t="s">
        <v>777</v>
      </c>
      <c r="B227" s="136" t="s">
        <v>3</v>
      </c>
      <c r="C227" s="136" t="s">
        <v>314</v>
      </c>
      <c r="D227" s="136" t="s">
        <v>438</v>
      </c>
      <c r="E227" s="136" t="s">
        <v>649</v>
      </c>
      <c r="F227" s="118"/>
      <c r="G227" s="78">
        <v>3000000</v>
      </c>
      <c r="H227" s="78">
        <v>3000000</v>
      </c>
      <c r="I227" s="78">
        <v>3000000</v>
      </c>
    </row>
    <row r="228" spans="1:9" x14ac:dyDescent="0.25">
      <c r="A228" s="136" t="s">
        <v>730</v>
      </c>
      <c r="B228" s="136" t="s">
        <v>3</v>
      </c>
      <c r="C228" s="136" t="s">
        <v>314</v>
      </c>
      <c r="D228" s="136" t="s">
        <v>438</v>
      </c>
      <c r="E228" s="136" t="s">
        <v>649</v>
      </c>
      <c r="F228" s="136" t="s">
        <v>375</v>
      </c>
      <c r="G228" s="78">
        <v>3000000</v>
      </c>
      <c r="H228" s="78">
        <v>3000000</v>
      </c>
      <c r="I228" s="78">
        <v>3000000</v>
      </c>
    </row>
    <row r="229" spans="1:9" x14ac:dyDescent="0.25">
      <c r="A229" s="136" t="s">
        <v>682</v>
      </c>
      <c r="B229" s="136" t="s">
        <v>3</v>
      </c>
      <c r="C229" s="136" t="s">
        <v>314</v>
      </c>
      <c r="D229" s="136" t="s">
        <v>414</v>
      </c>
      <c r="E229" s="118"/>
      <c r="F229" s="118"/>
      <c r="G229" s="78">
        <v>26372857.129999999</v>
      </c>
      <c r="H229" s="78">
        <v>8537365.2400000002</v>
      </c>
      <c r="I229" s="78">
        <v>8537365.2400000002</v>
      </c>
    </row>
    <row r="230" spans="1:9" ht="31.5" customHeight="1" x14ac:dyDescent="0.25">
      <c r="A230" s="136" t="s">
        <v>801</v>
      </c>
      <c r="B230" s="136" t="s">
        <v>3</v>
      </c>
      <c r="C230" s="136" t="s">
        <v>314</v>
      </c>
      <c r="D230" s="136" t="s">
        <v>414</v>
      </c>
      <c r="E230" s="136" t="s">
        <v>579</v>
      </c>
      <c r="F230" s="118"/>
      <c r="G230" s="78">
        <v>247737.37</v>
      </c>
      <c r="H230" s="78">
        <v>0</v>
      </c>
      <c r="I230" s="78">
        <v>0</v>
      </c>
    </row>
    <row r="231" spans="1:9" ht="31.5" customHeight="1" x14ac:dyDescent="0.25">
      <c r="A231" s="136" t="s">
        <v>952</v>
      </c>
      <c r="B231" s="136" t="s">
        <v>3</v>
      </c>
      <c r="C231" s="136" t="s">
        <v>314</v>
      </c>
      <c r="D231" s="136" t="s">
        <v>414</v>
      </c>
      <c r="E231" s="136" t="s">
        <v>935</v>
      </c>
      <c r="F231" s="118"/>
      <c r="G231" s="78">
        <v>247737.37</v>
      </c>
      <c r="H231" s="78">
        <v>0</v>
      </c>
      <c r="I231" s="78">
        <v>0</v>
      </c>
    </row>
    <row r="232" spans="1:9" ht="31.5" x14ac:dyDescent="0.25">
      <c r="A232" s="136" t="s">
        <v>876</v>
      </c>
      <c r="B232" s="136" t="s">
        <v>3</v>
      </c>
      <c r="C232" s="136" t="s">
        <v>314</v>
      </c>
      <c r="D232" s="136" t="s">
        <v>414</v>
      </c>
      <c r="E232" s="136" t="s">
        <v>936</v>
      </c>
      <c r="F232" s="118"/>
      <c r="G232" s="78">
        <v>247737.37</v>
      </c>
      <c r="H232" s="78">
        <v>0</v>
      </c>
      <c r="I232" s="78">
        <v>0</v>
      </c>
    </row>
    <row r="233" spans="1:9" ht="31.5" x14ac:dyDescent="0.25">
      <c r="A233" s="136" t="s">
        <v>877</v>
      </c>
      <c r="B233" s="136" t="s">
        <v>3</v>
      </c>
      <c r="C233" s="136" t="s">
        <v>314</v>
      </c>
      <c r="D233" s="136" t="s">
        <v>414</v>
      </c>
      <c r="E233" s="136" t="s">
        <v>937</v>
      </c>
      <c r="F233" s="118"/>
      <c r="G233" s="78">
        <v>247737.37</v>
      </c>
      <c r="H233" s="78">
        <v>0</v>
      </c>
      <c r="I233" s="78">
        <v>0</v>
      </c>
    </row>
    <row r="234" spans="1:9" ht="47.25" x14ac:dyDescent="0.25">
      <c r="A234" s="136" t="s">
        <v>687</v>
      </c>
      <c r="B234" s="136" t="s">
        <v>3</v>
      </c>
      <c r="C234" s="136" t="s">
        <v>314</v>
      </c>
      <c r="D234" s="136" t="s">
        <v>414</v>
      </c>
      <c r="E234" s="136" t="s">
        <v>937</v>
      </c>
      <c r="F234" s="136" t="s">
        <v>318</v>
      </c>
      <c r="G234" s="78">
        <v>247737.37</v>
      </c>
      <c r="H234" s="78">
        <v>0</v>
      </c>
      <c r="I234" s="78">
        <v>0</v>
      </c>
    </row>
    <row r="235" spans="1:9" ht="47.25" x14ac:dyDescent="0.25">
      <c r="A235" s="136" t="s">
        <v>780</v>
      </c>
      <c r="B235" s="136" t="s">
        <v>3</v>
      </c>
      <c r="C235" s="136" t="s">
        <v>314</v>
      </c>
      <c r="D235" s="136" t="s">
        <v>414</v>
      </c>
      <c r="E235" s="136" t="s">
        <v>594</v>
      </c>
      <c r="F235" s="118"/>
      <c r="G235" s="78">
        <v>8737125.2400000002</v>
      </c>
      <c r="H235" s="78">
        <v>8537365.2400000002</v>
      </c>
      <c r="I235" s="78">
        <v>8537365.2400000002</v>
      </c>
    </row>
    <row r="236" spans="1:9" ht="31.5" x14ac:dyDescent="0.25">
      <c r="A236" s="136" t="s">
        <v>781</v>
      </c>
      <c r="B236" s="136" t="s">
        <v>3</v>
      </c>
      <c r="C236" s="136" t="s">
        <v>314</v>
      </c>
      <c r="D236" s="136" t="s">
        <v>414</v>
      </c>
      <c r="E236" s="136" t="s">
        <v>595</v>
      </c>
      <c r="F236" s="118"/>
      <c r="G236" s="78">
        <v>8737125.2400000002</v>
      </c>
      <c r="H236" s="78">
        <v>8537365.2400000002</v>
      </c>
      <c r="I236" s="78">
        <v>8537365.2400000002</v>
      </c>
    </row>
    <row r="237" spans="1:9" ht="63" x14ac:dyDescent="0.25">
      <c r="A237" s="136" t="s">
        <v>782</v>
      </c>
      <c r="B237" s="136" t="s">
        <v>3</v>
      </c>
      <c r="C237" s="136" t="s">
        <v>314</v>
      </c>
      <c r="D237" s="136" t="s">
        <v>414</v>
      </c>
      <c r="E237" s="136" t="s">
        <v>605</v>
      </c>
      <c r="F237" s="118"/>
      <c r="G237" s="78">
        <v>8537365.2400000002</v>
      </c>
      <c r="H237" s="78">
        <v>8537365.2400000002</v>
      </c>
      <c r="I237" s="78">
        <v>8537365.2400000002</v>
      </c>
    </row>
    <row r="238" spans="1:9" ht="31.5" x14ac:dyDescent="0.25">
      <c r="A238" s="136" t="s">
        <v>783</v>
      </c>
      <c r="B238" s="136" t="s">
        <v>3</v>
      </c>
      <c r="C238" s="136" t="s">
        <v>314</v>
      </c>
      <c r="D238" s="136" t="s">
        <v>414</v>
      </c>
      <c r="E238" s="136" t="s">
        <v>607</v>
      </c>
      <c r="F238" s="118"/>
      <c r="G238" s="78">
        <v>8537365.2400000002</v>
      </c>
      <c r="H238" s="78">
        <v>8537365.2400000002</v>
      </c>
      <c r="I238" s="78">
        <v>8537365.2400000002</v>
      </c>
    </row>
    <row r="239" spans="1:9" ht="78.75" x14ac:dyDescent="0.25">
      <c r="A239" s="136" t="s">
        <v>729</v>
      </c>
      <c r="B239" s="136" t="s">
        <v>3</v>
      </c>
      <c r="C239" s="136" t="s">
        <v>314</v>
      </c>
      <c r="D239" s="136" t="s">
        <v>414</v>
      </c>
      <c r="E239" s="136" t="s">
        <v>607</v>
      </c>
      <c r="F239" s="136" t="s">
        <v>366</v>
      </c>
      <c r="G239" s="78">
        <v>7558358.4299999997</v>
      </c>
      <c r="H239" s="78">
        <v>7558358.4299999997</v>
      </c>
      <c r="I239" s="78">
        <v>7558358.4299999997</v>
      </c>
    </row>
    <row r="240" spans="1:9" ht="31.5" x14ac:dyDescent="0.25">
      <c r="A240" s="136" t="s">
        <v>693</v>
      </c>
      <c r="B240" s="136" t="s">
        <v>3</v>
      </c>
      <c r="C240" s="136" t="s">
        <v>314</v>
      </c>
      <c r="D240" s="136" t="s">
        <v>414</v>
      </c>
      <c r="E240" s="136" t="s">
        <v>607</v>
      </c>
      <c r="F240" s="136" t="s">
        <v>368</v>
      </c>
      <c r="G240" s="78">
        <v>974886.81</v>
      </c>
      <c r="H240" s="78">
        <v>974886.81</v>
      </c>
      <c r="I240" s="78">
        <v>974886.81</v>
      </c>
    </row>
    <row r="241" spans="1:9" x14ac:dyDescent="0.25">
      <c r="A241" s="136" t="s">
        <v>730</v>
      </c>
      <c r="B241" s="136" t="s">
        <v>3</v>
      </c>
      <c r="C241" s="136" t="s">
        <v>314</v>
      </c>
      <c r="D241" s="136" t="s">
        <v>414</v>
      </c>
      <c r="E241" s="136" t="s">
        <v>607</v>
      </c>
      <c r="F241" s="136" t="s">
        <v>375</v>
      </c>
      <c r="G241" s="78">
        <v>4120</v>
      </c>
      <c r="H241" s="78">
        <v>4120</v>
      </c>
      <c r="I241" s="78">
        <v>4120</v>
      </c>
    </row>
    <row r="242" spans="1:9" ht="31.5" x14ac:dyDescent="0.25">
      <c r="A242" s="136" t="s">
        <v>784</v>
      </c>
      <c r="B242" s="136" t="s">
        <v>3</v>
      </c>
      <c r="C242" s="136" t="s">
        <v>314</v>
      </c>
      <c r="D242" s="136" t="s">
        <v>414</v>
      </c>
      <c r="E242" s="136" t="s">
        <v>612</v>
      </c>
      <c r="F242" s="118"/>
      <c r="G242" s="78">
        <v>199760</v>
      </c>
      <c r="H242" s="78">
        <v>0</v>
      </c>
      <c r="I242" s="78">
        <v>0</v>
      </c>
    </row>
    <row r="243" spans="1:9" ht="31.5" x14ac:dyDescent="0.25">
      <c r="A243" s="136" t="s">
        <v>881</v>
      </c>
      <c r="B243" s="136" t="s">
        <v>3</v>
      </c>
      <c r="C243" s="136" t="s">
        <v>314</v>
      </c>
      <c r="D243" s="136" t="s">
        <v>414</v>
      </c>
      <c r="E243" s="136" t="s">
        <v>614</v>
      </c>
      <c r="F243" s="118"/>
      <c r="G243" s="78">
        <v>199760</v>
      </c>
      <c r="H243" s="78">
        <v>0</v>
      </c>
      <c r="I243" s="78">
        <v>0</v>
      </c>
    </row>
    <row r="244" spans="1:9" ht="31.5" x14ac:dyDescent="0.25">
      <c r="A244" s="136" t="s">
        <v>693</v>
      </c>
      <c r="B244" s="136" t="s">
        <v>3</v>
      </c>
      <c r="C244" s="136" t="s">
        <v>314</v>
      </c>
      <c r="D244" s="136" t="s">
        <v>414</v>
      </c>
      <c r="E244" s="136" t="s">
        <v>614</v>
      </c>
      <c r="F244" s="136" t="s">
        <v>368</v>
      </c>
      <c r="G244" s="78">
        <v>199760</v>
      </c>
      <c r="H244" s="78">
        <v>0</v>
      </c>
      <c r="I244" s="78">
        <v>0</v>
      </c>
    </row>
    <row r="245" spans="1:9" ht="63" x14ac:dyDescent="0.25">
      <c r="A245" s="136" t="s">
        <v>788</v>
      </c>
      <c r="B245" s="136" t="s">
        <v>3</v>
      </c>
      <c r="C245" s="136" t="s">
        <v>314</v>
      </c>
      <c r="D245" s="136" t="s">
        <v>414</v>
      </c>
      <c r="E245" s="136" t="s">
        <v>665</v>
      </c>
      <c r="F245" s="118"/>
      <c r="G245" s="78">
        <v>4068282.69</v>
      </c>
      <c r="H245" s="78">
        <v>0</v>
      </c>
      <c r="I245" s="78">
        <v>0</v>
      </c>
    </row>
    <row r="246" spans="1:9" x14ac:dyDescent="0.25">
      <c r="A246" s="136" t="s">
        <v>723</v>
      </c>
      <c r="B246" s="136" t="s">
        <v>3</v>
      </c>
      <c r="C246" s="136" t="s">
        <v>314</v>
      </c>
      <c r="D246" s="136" t="s">
        <v>414</v>
      </c>
      <c r="E246" s="136" t="s">
        <v>666</v>
      </c>
      <c r="F246" s="118"/>
      <c r="G246" s="78">
        <v>4068282.69</v>
      </c>
      <c r="H246" s="78">
        <v>0</v>
      </c>
      <c r="I246" s="78">
        <v>0</v>
      </c>
    </row>
    <row r="247" spans="1:9" x14ac:dyDescent="0.25">
      <c r="A247" s="136" t="s">
        <v>724</v>
      </c>
      <c r="B247" s="136" t="s">
        <v>3</v>
      </c>
      <c r="C247" s="136" t="s">
        <v>314</v>
      </c>
      <c r="D247" s="136" t="s">
        <v>414</v>
      </c>
      <c r="E247" s="136" t="s">
        <v>666</v>
      </c>
      <c r="F247" s="118"/>
      <c r="G247" s="78">
        <v>4068282.69</v>
      </c>
      <c r="H247" s="78">
        <v>0</v>
      </c>
      <c r="I247" s="78">
        <v>0</v>
      </c>
    </row>
    <row r="248" spans="1:9" ht="63" x14ac:dyDescent="0.25">
      <c r="A248" s="136" t="s">
        <v>789</v>
      </c>
      <c r="B248" s="136" t="s">
        <v>3</v>
      </c>
      <c r="C248" s="136" t="s">
        <v>314</v>
      </c>
      <c r="D248" s="136" t="s">
        <v>414</v>
      </c>
      <c r="E248" s="136" t="s">
        <v>668</v>
      </c>
      <c r="F248" s="118"/>
      <c r="G248" s="78">
        <v>4068282.69</v>
      </c>
      <c r="H248" s="78">
        <v>0</v>
      </c>
      <c r="I248" s="78">
        <v>0</v>
      </c>
    </row>
    <row r="249" spans="1:9" ht="47.25" x14ac:dyDescent="0.25">
      <c r="A249" s="136" t="s">
        <v>687</v>
      </c>
      <c r="B249" s="136" t="s">
        <v>3</v>
      </c>
      <c r="C249" s="136" t="s">
        <v>314</v>
      </c>
      <c r="D249" s="136" t="s">
        <v>414</v>
      </c>
      <c r="E249" s="136" t="s">
        <v>668</v>
      </c>
      <c r="F249" s="136" t="s">
        <v>318</v>
      </c>
      <c r="G249" s="78">
        <v>4068282.69</v>
      </c>
      <c r="H249" s="78">
        <v>0</v>
      </c>
      <c r="I249" s="78">
        <v>0</v>
      </c>
    </row>
    <row r="250" spans="1:9" ht="31.5" x14ac:dyDescent="0.25">
      <c r="A250" s="136" t="s">
        <v>731</v>
      </c>
      <c r="B250" s="136" t="s">
        <v>3</v>
      </c>
      <c r="C250" s="136" t="s">
        <v>314</v>
      </c>
      <c r="D250" s="136" t="s">
        <v>414</v>
      </c>
      <c r="E250" s="136" t="s">
        <v>669</v>
      </c>
      <c r="F250" s="118"/>
      <c r="G250" s="78">
        <v>13319711.83</v>
      </c>
      <c r="H250" s="78">
        <v>0</v>
      </c>
      <c r="I250" s="78">
        <v>0</v>
      </c>
    </row>
    <row r="251" spans="1:9" x14ac:dyDescent="0.25">
      <c r="A251" s="136" t="s">
        <v>723</v>
      </c>
      <c r="B251" s="136" t="s">
        <v>3</v>
      </c>
      <c r="C251" s="136" t="s">
        <v>314</v>
      </c>
      <c r="D251" s="136" t="s">
        <v>414</v>
      </c>
      <c r="E251" s="136" t="s">
        <v>670</v>
      </c>
      <c r="F251" s="118"/>
      <c r="G251" s="78">
        <v>13319711.83</v>
      </c>
      <c r="H251" s="78">
        <v>0</v>
      </c>
      <c r="I251" s="78">
        <v>0</v>
      </c>
    </row>
    <row r="252" spans="1:9" x14ac:dyDescent="0.25">
      <c r="A252" s="136" t="s">
        <v>724</v>
      </c>
      <c r="B252" s="136" t="s">
        <v>3</v>
      </c>
      <c r="C252" s="136" t="s">
        <v>314</v>
      </c>
      <c r="D252" s="136" t="s">
        <v>414</v>
      </c>
      <c r="E252" s="136" t="s">
        <v>670</v>
      </c>
      <c r="F252" s="118"/>
      <c r="G252" s="78">
        <v>13319711.83</v>
      </c>
      <c r="H252" s="78">
        <v>0</v>
      </c>
      <c r="I252" s="78">
        <v>0</v>
      </c>
    </row>
    <row r="253" spans="1:9" ht="31.5" x14ac:dyDescent="0.25">
      <c r="A253" s="136" t="s">
        <v>732</v>
      </c>
      <c r="B253" s="136" t="s">
        <v>3</v>
      </c>
      <c r="C253" s="136" t="s">
        <v>314</v>
      </c>
      <c r="D253" s="136" t="s">
        <v>414</v>
      </c>
      <c r="E253" s="136" t="s">
        <v>671</v>
      </c>
      <c r="F253" s="118"/>
      <c r="G253" s="78">
        <v>47260</v>
      </c>
      <c r="H253" s="78">
        <v>0</v>
      </c>
      <c r="I253" s="78">
        <v>0</v>
      </c>
    </row>
    <row r="254" spans="1:9" ht="31.5" x14ac:dyDescent="0.25">
      <c r="A254" s="136" t="s">
        <v>693</v>
      </c>
      <c r="B254" s="136" t="s">
        <v>3</v>
      </c>
      <c r="C254" s="136" t="s">
        <v>314</v>
      </c>
      <c r="D254" s="136" t="s">
        <v>414</v>
      </c>
      <c r="E254" s="136" t="s">
        <v>671</v>
      </c>
      <c r="F254" s="136" t="s">
        <v>368</v>
      </c>
      <c r="G254" s="78">
        <v>47260</v>
      </c>
      <c r="H254" s="78">
        <v>0</v>
      </c>
      <c r="I254" s="78">
        <v>0</v>
      </c>
    </row>
    <row r="255" spans="1:9" ht="126" x14ac:dyDescent="0.25">
      <c r="A255" s="136" t="s">
        <v>1105</v>
      </c>
      <c r="B255" s="136" t="s">
        <v>3</v>
      </c>
      <c r="C255" s="136" t="s">
        <v>314</v>
      </c>
      <c r="D255" s="136" t="s">
        <v>414</v>
      </c>
      <c r="E255" s="136" t="s">
        <v>1104</v>
      </c>
      <c r="F255" s="118"/>
      <c r="G255" s="78">
        <v>13272451.83</v>
      </c>
      <c r="H255" s="78">
        <v>0</v>
      </c>
      <c r="I255" s="78">
        <v>0</v>
      </c>
    </row>
    <row r="256" spans="1:9" ht="47.25" x14ac:dyDescent="0.25">
      <c r="A256" s="136" t="s">
        <v>687</v>
      </c>
      <c r="B256" s="136" t="s">
        <v>3</v>
      </c>
      <c r="C256" s="136" t="s">
        <v>314</v>
      </c>
      <c r="D256" s="136" t="s">
        <v>414</v>
      </c>
      <c r="E256" s="136" t="s">
        <v>1104</v>
      </c>
      <c r="F256" s="136" t="s">
        <v>318</v>
      </c>
      <c r="G256" s="78">
        <v>13272451.83</v>
      </c>
      <c r="H256" s="78">
        <v>0</v>
      </c>
      <c r="I256" s="78">
        <v>0</v>
      </c>
    </row>
    <row r="257" spans="1:9" ht="31.5" x14ac:dyDescent="0.25">
      <c r="A257" s="136" t="s">
        <v>790</v>
      </c>
      <c r="B257" s="136" t="s">
        <v>3</v>
      </c>
      <c r="C257" s="136" t="s">
        <v>343</v>
      </c>
      <c r="D257" s="118"/>
      <c r="E257" s="118"/>
      <c r="F257" s="118"/>
      <c r="G257" s="78">
        <v>21211218.32</v>
      </c>
      <c r="H257" s="78">
        <v>21211218.32</v>
      </c>
      <c r="I257" s="78">
        <v>21211218.32</v>
      </c>
    </row>
    <row r="258" spans="1:9" ht="47.25" x14ac:dyDescent="0.25">
      <c r="A258" s="136" t="s">
        <v>791</v>
      </c>
      <c r="B258" s="136" t="s">
        <v>3</v>
      </c>
      <c r="C258" s="136" t="s">
        <v>343</v>
      </c>
      <c r="D258" s="136" t="s">
        <v>396</v>
      </c>
      <c r="E258" s="118"/>
      <c r="F258" s="118"/>
      <c r="G258" s="78">
        <v>21211218.32</v>
      </c>
      <c r="H258" s="78">
        <v>21211218.32</v>
      </c>
      <c r="I258" s="78">
        <v>21211218.32</v>
      </c>
    </row>
    <row r="259" spans="1:9" ht="63" x14ac:dyDescent="0.25">
      <c r="A259" s="136" t="s">
        <v>792</v>
      </c>
      <c r="B259" s="136" t="s">
        <v>3</v>
      </c>
      <c r="C259" s="136" t="s">
        <v>343</v>
      </c>
      <c r="D259" s="136" t="s">
        <v>396</v>
      </c>
      <c r="E259" s="136" t="s">
        <v>525</v>
      </c>
      <c r="F259" s="118"/>
      <c r="G259" s="78">
        <v>21211218.32</v>
      </c>
      <c r="H259" s="78">
        <v>21211218.32</v>
      </c>
      <c r="I259" s="78">
        <v>21211218.32</v>
      </c>
    </row>
    <row r="260" spans="1:9" ht="47.25" x14ac:dyDescent="0.25">
      <c r="A260" s="136" t="s">
        <v>793</v>
      </c>
      <c r="B260" s="136" t="s">
        <v>3</v>
      </c>
      <c r="C260" s="136" t="s">
        <v>343</v>
      </c>
      <c r="D260" s="136" t="s">
        <v>396</v>
      </c>
      <c r="E260" s="136" t="s">
        <v>526</v>
      </c>
      <c r="F260" s="118"/>
      <c r="G260" s="78">
        <v>20736158.32</v>
      </c>
      <c r="H260" s="78">
        <v>20736158.32</v>
      </c>
      <c r="I260" s="78">
        <v>20736158.32</v>
      </c>
    </row>
    <row r="261" spans="1:9" ht="141.75" x14ac:dyDescent="0.25">
      <c r="A261" s="136" t="s">
        <v>794</v>
      </c>
      <c r="B261" s="136" t="s">
        <v>3</v>
      </c>
      <c r="C261" s="136" t="s">
        <v>343</v>
      </c>
      <c r="D261" s="136" t="s">
        <v>396</v>
      </c>
      <c r="E261" s="136" t="s">
        <v>527</v>
      </c>
      <c r="F261" s="118"/>
      <c r="G261" s="78">
        <v>20736158.32</v>
      </c>
      <c r="H261" s="78">
        <v>20736158.32</v>
      </c>
      <c r="I261" s="78">
        <v>20736158.32</v>
      </c>
    </row>
    <row r="262" spans="1:9" ht="110.25" x14ac:dyDescent="0.25">
      <c r="A262" s="136" t="s">
        <v>795</v>
      </c>
      <c r="B262" s="136" t="s">
        <v>3</v>
      </c>
      <c r="C262" s="136" t="s">
        <v>343</v>
      </c>
      <c r="D262" s="136" t="s">
        <v>396</v>
      </c>
      <c r="E262" s="136" t="s">
        <v>529</v>
      </c>
      <c r="F262" s="118"/>
      <c r="G262" s="78">
        <v>20676158.32</v>
      </c>
      <c r="H262" s="78">
        <v>20676158.32</v>
      </c>
      <c r="I262" s="78">
        <v>20676158.32</v>
      </c>
    </row>
    <row r="263" spans="1:9" ht="78.75" x14ac:dyDescent="0.25">
      <c r="A263" s="136" t="s">
        <v>729</v>
      </c>
      <c r="B263" s="136" t="s">
        <v>3</v>
      </c>
      <c r="C263" s="136" t="s">
        <v>343</v>
      </c>
      <c r="D263" s="136" t="s">
        <v>396</v>
      </c>
      <c r="E263" s="136" t="s">
        <v>529</v>
      </c>
      <c r="F263" s="136" t="s">
        <v>366</v>
      </c>
      <c r="G263" s="78">
        <v>19189300.32</v>
      </c>
      <c r="H263" s="78">
        <v>19189300.32</v>
      </c>
      <c r="I263" s="78">
        <v>19189300.32</v>
      </c>
    </row>
    <row r="264" spans="1:9" ht="31.5" x14ac:dyDescent="0.25">
      <c r="A264" s="136" t="s">
        <v>693</v>
      </c>
      <c r="B264" s="136" t="s">
        <v>3</v>
      </c>
      <c r="C264" s="136" t="s">
        <v>343</v>
      </c>
      <c r="D264" s="136" t="s">
        <v>396</v>
      </c>
      <c r="E264" s="136" t="s">
        <v>529</v>
      </c>
      <c r="F264" s="136" t="s">
        <v>368</v>
      </c>
      <c r="G264" s="78">
        <v>1445073</v>
      </c>
      <c r="H264" s="78">
        <v>1445073</v>
      </c>
      <c r="I264" s="78">
        <v>1445073</v>
      </c>
    </row>
    <row r="265" spans="1:9" x14ac:dyDescent="0.25">
      <c r="A265" s="136" t="s">
        <v>730</v>
      </c>
      <c r="B265" s="136" t="s">
        <v>3</v>
      </c>
      <c r="C265" s="136" t="s">
        <v>343</v>
      </c>
      <c r="D265" s="136" t="s">
        <v>396</v>
      </c>
      <c r="E265" s="136" t="s">
        <v>529</v>
      </c>
      <c r="F265" s="136" t="s">
        <v>375</v>
      </c>
      <c r="G265" s="78">
        <v>41785</v>
      </c>
      <c r="H265" s="78">
        <v>41785</v>
      </c>
      <c r="I265" s="78">
        <v>41785</v>
      </c>
    </row>
    <row r="266" spans="1:9" ht="63" x14ac:dyDescent="0.25">
      <c r="A266" s="136" t="s">
        <v>796</v>
      </c>
      <c r="B266" s="136" t="s">
        <v>3</v>
      </c>
      <c r="C266" s="136" t="s">
        <v>343</v>
      </c>
      <c r="D266" s="136" t="s">
        <v>396</v>
      </c>
      <c r="E266" s="136" t="s">
        <v>531</v>
      </c>
      <c r="F266" s="118"/>
      <c r="G266" s="78">
        <v>60000</v>
      </c>
      <c r="H266" s="78">
        <v>60000</v>
      </c>
      <c r="I266" s="78">
        <v>60000</v>
      </c>
    </row>
    <row r="267" spans="1:9" ht="31.5" x14ac:dyDescent="0.25">
      <c r="A267" s="136" t="s">
        <v>693</v>
      </c>
      <c r="B267" s="136" t="s">
        <v>3</v>
      </c>
      <c r="C267" s="136" t="s">
        <v>343</v>
      </c>
      <c r="D267" s="136" t="s">
        <v>396</v>
      </c>
      <c r="E267" s="136" t="s">
        <v>531</v>
      </c>
      <c r="F267" s="136" t="s">
        <v>368</v>
      </c>
      <c r="G267" s="78">
        <v>60000</v>
      </c>
      <c r="H267" s="78">
        <v>60000</v>
      </c>
      <c r="I267" s="78">
        <v>60000</v>
      </c>
    </row>
    <row r="268" spans="1:9" ht="47.25" x14ac:dyDescent="0.25">
      <c r="A268" s="136" t="s">
        <v>797</v>
      </c>
      <c r="B268" s="136" t="s">
        <v>3</v>
      </c>
      <c r="C268" s="136" t="s">
        <v>343</v>
      </c>
      <c r="D268" s="136" t="s">
        <v>396</v>
      </c>
      <c r="E268" s="136" t="s">
        <v>532</v>
      </c>
      <c r="F268" s="118"/>
      <c r="G268" s="78">
        <v>475060</v>
      </c>
      <c r="H268" s="78">
        <v>475060</v>
      </c>
      <c r="I268" s="78">
        <v>475060</v>
      </c>
    </row>
    <row r="269" spans="1:9" ht="78.75" x14ac:dyDescent="0.25">
      <c r="A269" s="136" t="s">
        <v>798</v>
      </c>
      <c r="B269" s="136" t="s">
        <v>3</v>
      </c>
      <c r="C269" s="136" t="s">
        <v>343</v>
      </c>
      <c r="D269" s="136" t="s">
        <v>396</v>
      </c>
      <c r="E269" s="136" t="s">
        <v>533</v>
      </c>
      <c r="F269" s="118"/>
      <c r="G269" s="78">
        <v>475060</v>
      </c>
      <c r="H269" s="78">
        <v>475060</v>
      </c>
      <c r="I269" s="78">
        <v>475060</v>
      </c>
    </row>
    <row r="270" spans="1:9" ht="47.25" x14ac:dyDescent="0.25">
      <c r="A270" s="136" t="s">
        <v>799</v>
      </c>
      <c r="B270" s="136" t="s">
        <v>3</v>
      </c>
      <c r="C270" s="136" t="s">
        <v>343</v>
      </c>
      <c r="D270" s="136" t="s">
        <v>396</v>
      </c>
      <c r="E270" s="136" t="s">
        <v>535</v>
      </c>
      <c r="F270" s="118"/>
      <c r="G270" s="78">
        <v>475060</v>
      </c>
      <c r="H270" s="78">
        <v>475060</v>
      </c>
      <c r="I270" s="78">
        <v>475060</v>
      </c>
    </row>
    <row r="271" spans="1:9" ht="31.5" x14ac:dyDescent="0.25">
      <c r="A271" s="136" t="s">
        <v>693</v>
      </c>
      <c r="B271" s="136" t="s">
        <v>3</v>
      </c>
      <c r="C271" s="136" t="s">
        <v>343</v>
      </c>
      <c r="D271" s="136" t="s">
        <v>396</v>
      </c>
      <c r="E271" s="136" t="s">
        <v>535</v>
      </c>
      <c r="F271" s="136" t="s">
        <v>368</v>
      </c>
      <c r="G271" s="78">
        <v>475060</v>
      </c>
      <c r="H271" s="78">
        <v>475060</v>
      </c>
      <c r="I271" s="78">
        <v>475060</v>
      </c>
    </row>
    <row r="272" spans="1:9" x14ac:dyDescent="0.25">
      <c r="A272" s="136" t="s">
        <v>689</v>
      </c>
      <c r="B272" s="136" t="s">
        <v>3</v>
      </c>
      <c r="C272" s="136" t="s">
        <v>397</v>
      </c>
      <c r="D272" s="118"/>
      <c r="E272" s="118"/>
      <c r="F272" s="118"/>
      <c r="G272" s="78">
        <v>251274608.18000001</v>
      </c>
      <c r="H272" s="78">
        <v>112705464.61</v>
      </c>
      <c r="I272" s="78">
        <v>74280425.489999995</v>
      </c>
    </row>
    <row r="273" spans="1:9" ht="31.5" customHeight="1" x14ac:dyDescent="0.25">
      <c r="A273" s="136" t="s">
        <v>800</v>
      </c>
      <c r="B273" s="136" t="s">
        <v>3</v>
      </c>
      <c r="C273" s="136" t="s">
        <v>397</v>
      </c>
      <c r="D273" s="136" t="s">
        <v>460</v>
      </c>
      <c r="E273" s="118"/>
      <c r="F273" s="118"/>
      <c r="G273" s="78">
        <v>1403239.2</v>
      </c>
      <c r="H273" s="78">
        <v>95720.22</v>
      </c>
      <c r="I273" s="78">
        <v>95720.22</v>
      </c>
    </row>
    <row r="274" spans="1:9" ht="47.25" x14ac:dyDescent="0.25">
      <c r="A274" s="136" t="s">
        <v>801</v>
      </c>
      <c r="B274" s="136" t="s">
        <v>3</v>
      </c>
      <c r="C274" s="136" t="s">
        <v>397</v>
      </c>
      <c r="D274" s="136" t="s">
        <v>460</v>
      </c>
      <c r="E274" s="136" t="s">
        <v>579</v>
      </c>
      <c r="F274" s="118"/>
      <c r="G274" s="78">
        <v>1403239.2</v>
      </c>
      <c r="H274" s="78">
        <v>95720.22</v>
      </c>
      <c r="I274" s="78">
        <v>95720.22</v>
      </c>
    </row>
    <row r="275" spans="1:9" ht="31.5" x14ac:dyDescent="0.25">
      <c r="A275" s="136" t="s">
        <v>952</v>
      </c>
      <c r="B275" s="136" t="s">
        <v>3</v>
      </c>
      <c r="C275" s="136" t="s">
        <v>397</v>
      </c>
      <c r="D275" s="136" t="s">
        <v>460</v>
      </c>
      <c r="E275" s="136" t="s">
        <v>935</v>
      </c>
      <c r="F275" s="118"/>
      <c r="G275" s="78">
        <v>1403239.2</v>
      </c>
      <c r="H275" s="78">
        <v>95720.22</v>
      </c>
      <c r="I275" s="78">
        <v>95720.22</v>
      </c>
    </row>
    <row r="276" spans="1:9" ht="47.25" x14ac:dyDescent="0.25">
      <c r="A276" s="136" t="s">
        <v>802</v>
      </c>
      <c r="B276" s="136" t="s">
        <v>3</v>
      </c>
      <c r="C276" s="136" t="s">
        <v>397</v>
      </c>
      <c r="D276" s="136" t="s">
        <v>460</v>
      </c>
      <c r="E276" s="136" t="s">
        <v>938</v>
      </c>
      <c r="F276" s="118"/>
      <c r="G276" s="78">
        <v>1403239.2</v>
      </c>
      <c r="H276" s="78">
        <v>95720.22</v>
      </c>
      <c r="I276" s="78">
        <v>95720.22</v>
      </c>
    </row>
    <row r="277" spans="1:9" ht="63" x14ac:dyDescent="0.25">
      <c r="A277" s="136" t="s">
        <v>803</v>
      </c>
      <c r="B277" s="136" t="s">
        <v>3</v>
      </c>
      <c r="C277" s="136" t="s">
        <v>397</v>
      </c>
      <c r="D277" s="136" t="s">
        <v>460</v>
      </c>
      <c r="E277" s="136" t="s">
        <v>939</v>
      </c>
      <c r="F277" s="118"/>
      <c r="G277" s="78">
        <v>1403239.2</v>
      </c>
      <c r="H277" s="78">
        <v>95720.22</v>
      </c>
      <c r="I277" s="78">
        <v>95720.22</v>
      </c>
    </row>
    <row r="278" spans="1:9" ht="47.25" x14ac:dyDescent="0.25">
      <c r="A278" s="136" t="s">
        <v>687</v>
      </c>
      <c r="B278" s="136" t="s">
        <v>3</v>
      </c>
      <c r="C278" s="136" t="s">
        <v>397</v>
      </c>
      <c r="D278" s="136" t="s">
        <v>460</v>
      </c>
      <c r="E278" s="136" t="s">
        <v>939</v>
      </c>
      <c r="F278" s="136" t="s">
        <v>318</v>
      </c>
      <c r="G278" s="78">
        <v>1403239.2</v>
      </c>
      <c r="H278" s="78">
        <v>95720.22</v>
      </c>
      <c r="I278" s="78">
        <v>95720.22</v>
      </c>
    </row>
    <row r="279" spans="1:9" x14ac:dyDescent="0.25">
      <c r="A279" s="136" t="s">
        <v>804</v>
      </c>
      <c r="B279" s="136" t="s">
        <v>3</v>
      </c>
      <c r="C279" s="136" t="s">
        <v>397</v>
      </c>
      <c r="D279" s="136" t="s">
        <v>576</v>
      </c>
      <c r="E279" s="118"/>
      <c r="F279" s="118"/>
      <c r="G279" s="78">
        <v>9550193.1600000001</v>
      </c>
      <c r="H279" s="78">
        <v>9969196.6600000001</v>
      </c>
      <c r="I279" s="78">
        <v>9021533.1600000001</v>
      </c>
    </row>
    <row r="280" spans="1:9" ht="31.5" x14ac:dyDescent="0.25">
      <c r="A280" s="136" t="s">
        <v>805</v>
      </c>
      <c r="B280" s="136" t="s">
        <v>3</v>
      </c>
      <c r="C280" s="136" t="s">
        <v>397</v>
      </c>
      <c r="D280" s="136" t="s">
        <v>576</v>
      </c>
      <c r="E280" s="136" t="s">
        <v>553</v>
      </c>
      <c r="F280" s="118"/>
      <c r="G280" s="78">
        <v>9550193.1600000001</v>
      </c>
      <c r="H280" s="78">
        <v>9969196.6600000001</v>
      </c>
      <c r="I280" s="78">
        <v>9021533.1600000001</v>
      </c>
    </row>
    <row r="281" spans="1:9" ht="47.25" x14ac:dyDescent="0.25">
      <c r="A281" s="136" t="s">
        <v>806</v>
      </c>
      <c r="B281" s="136" t="s">
        <v>3</v>
      </c>
      <c r="C281" s="136" t="s">
        <v>397</v>
      </c>
      <c r="D281" s="136" t="s">
        <v>576</v>
      </c>
      <c r="E281" s="136" t="s">
        <v>574</v>
      </c>
      <c r="F281" s="118"/>
      <c r="G281" s="78">
        <v>9550193.1600000001</v>
      </c>
      <c r="H281" s="78">
        <v>9969196.6600000001</v>
      </c>
      <c r="I281" s="78">
        <v>9021533.1600000001</v>
      </c>
    </row>
    <row r="282" spans="1:9" ht="31.5" x14ac:dyDescent="0.25">
      <c r="A282" s="136" t="s">
        <v>807</v>
      </c>
      <c r="B282" s="136" t="s">
        <v>3</v>
      </c>
      <c r="C282" s="136" t="s">
        <v>397</v>
      </c>
      <c r="D282" s="136" t="s">
        <v>576</v>
      </c>
      <c r="E282" s="136" t="s">
        <v>575</v>
      </c>
      <c r="F282" s="118"/>
      <c r="G282" s="78">
        <v>9550193.1600000001</v>
      </c>
      <c r="H282" s="78">
        <v>9969196.6600000001</v>
      </c>
      <c r="I282" s="78">
        <v>9021533.1600000001</v>
      </c>
    </row>
    <row r="283" spans="1:9" ht="31.5" x14ac:dyDescent="0.25">
      <c r="A283" s="136" t="s">
        <v>808</v>
      </c>
      <c r="B283" s="136" t="s">
        <v>3</v>
      </c>
      <c r="C283" s="136" t="s">
        <v>397</v>
      </c>
      <c r="D283" s="136" t="s">
        <v>576</v>
      </c>
      <c r="E283" s="136" t="s">
        <v>578</v>
      </c>
      <c r="F283" s="118"/>
      <c r="G283" s="78">
        <v>9550193.1600000001</v>
      </c>
      <c r="H283" s="78">
        <v>9969196.6600000001</v>
      </c>
      <c r="I283" s="78">
        <v>9021533.1600000001</v>
      </c>
    </row>
    <row r="284" spans="1:9" ht="47.25" x14ac:dyDescent="0.25">
      <c r="A284" s="136" t="s">
        <v>687</v>
      </c>
      <c r="B284" s="136" t="s">
        <v>3</v>
      </c>
      <c r="C284" s="136" t="s">
        <v>397</v>
      </c>
      <c r="D284" s="136" t="s">
        <v>576</v>
      </c>
      <c r="E284" s="136" t="s">
        <v>578</v>
      </c>
      <c r="F284" s="136" t="s">
        <v>318</v>
      </c>
      <c r="G284" s="78">
        <v>9550193.1600000001</v>
      </c>
      <c r="H284" s="78">
        <v>9969196.6600000001</v>
      </c>
      <c r="I284" s="78">
        <v>9021533.1600000001</v>
      </c>
    </row>
    <row r="285" spans="1:9" x14ac:dyDescent="0.25">
      <c r="A285" s="136" t="s">
        <v>809</v>
      </c>
      <c r="B285" s="136" t="s">
        <v>3</v>
      </c>
      <c r="C285" s="136" t="s">
        <v>397</v>
      </c>
      <c r="D285" s="136" t="s">
        <v>362</v>
      </c>
      <c r="E285" s="118"/>
      <c r="F285" s="118"/>
      <c r="G285" s="78">
        <v>240321175.81999999</v>
      </c>
      <c r="H285" s="78">
        <v>102640547.73</v>
      </c>
      <c r="I285" s="78">
        <v>65163172.109999999</v>
      </c>
    </row>
    <row r="286" spans="1:9" ht="47.25" x14ac:dyDescent="0.25">
      <c r="A286" s="136" t="s">
        <v>810</v>
      </c>
      <c r="B286" s="136" t="s">
        <v>3</v>
      </c>
      <c r="C286" s="136" t="s">
        <v>397</v>
      </c>
      <c r="D286" s="136" t="s">
        <v>362</v>
      </c>
      <c r="E286" s="136" t="s">
        <v>515</v>
      </c>
      <c r="F286" s="118"/>
      <c r="G286" s="78">
        <v>240321175.81999999</v>
      </c>
      <c r="H286" s="78">
        <v>102640547.73</v>
      </c>
      <c r="I286" s="78">
        <v>65163172.109999999</v>
      </c>
    </row>
    <row r="287" spans="1:9" ht="63" x14ac:dyDescent="0.25">
      <c r="A287" s="136" t="s">
        <v>811</v>
      </c>
      <c r="B287" s="136" t="s">
        <v>3</v>
      </c>
      <c r="C287" s="136" t="s">
        <v>397</v>
      </c>
      <c r="D287" s="136" t="s">
        <v>362</v>
      </c>
      <c r="E287" s="136" t="s">
        <v>516</v>
      </c>
      <c r="F287" s="118"/>
      <c r="G287" s="78">
        <v>99374650.140000001</v>
      </c>
      <c r="H287" s="78">
        <v>66401369.149999999</v>
      </c>
      <c r="I287" s="78">
        <v>65163172.109999999</v>
      </c>
    </row>
    <row r="288" spans="1:9" ht="63" x14ac:dyDescent="0.25">
      <c r="A288" s="136" t="s">
        <v>812</v>
      </c>
      <c r="B288" s="136" t="s">
        <v>3</v>
      </c>
      <c r="C288" s="136" t="s">
        <v>397</v>
      </c>
      <c r="D288" s="136" t="s">
        <v>362</v>
      </c>
      <c r="E288" s="136" t="s">
        <v>517</v>
      </c>
      <c r="F288" s="118"/>
      <c r="G288" s="78">
        <v>99374650.140000001</v>
      </c>
      <c r="H288" s="78">
        <v>66401369.149999999</v>
      </c>
      <c r="I288" s="78">
        <v>65163172.109999999</v>
      </c>
    </row>
    <row r="289" spans="1:9" ht="31.5" x14ac:dyDescent="0.25">
      <c r="A289" s="136" t="s">
        <v>686</v>
      </c>
      <c r="B289" s="136" t="s">
        <v>3</v>
      </c>
      <c r="C289" s="136" t="s">
        <v>397</v>
      </c>
      <c r="D289" s="136" t="s">
        <v>362</v>
      </c>
      <c r="E289" s="136" t="s">
        <v>518</v>
      </c>
      <c r="F289" s="118"/>
      <c r="G289" s="78">
        <v>5195332.58</v>
      </c>
      <c r="H289" s="78">
        <v>5195332.58</v>
      </c>
      <c r="I289" s="78">
        <v>5195332.58</v>
      </c>
    </row>
    <row r="290" spans="1:9" ht="47.25" x14ac:dyDescent="0.25">
      <c r="A290" s="136" t="s">
        <v>687</v>
      </c>
      <c r="B290" s="136" t="s">
        <v>3</v>
      </c>
      <c r="C290" s="136" t="s">
        <v>397</v>
      </c>
      <c r="D290" s="136" t="s">
        <v>362</v>
      </c>
      <c r="E290" s="136" t="s">
        <v>518</v>
      </c>
      <c r="F290" s="136" t="s">
        <v>318</v>
      </c>
      <c r="G290" s="78">
        <v>5195332.58</v>
      </c>
      <c r="H290" s="78">
        <v>5195332.58</v>
      </c>
      <c r="I290" s="78">
        <v>5195332.58</v>
      </c>
    </row>
    <row r="291" spans="1:9" ht="63" x14ac:dyDescent="0.25">
      <c r="A291" s="136" t="s">
        <v>813</v>
      </c>
      <c r="B291" s="136" t="s">
        <v>3</v>
      </c>
      <c r="C291" s="136" t="s">
        <v>397</v>
      </c>
      <c r="D291" s="136" t="s">
        <v>362</v>
      </c>
      <c r="E291" s="136" t="s">
        <v>520</v>
      </c>
      <c r="F291" s="118"/>
      <c r="G291" s="78">
        <v>40794375.82</v>
      </c>
      <c r="H291" s="78">
        <v>35253575.82</v>
      </c>
      <c r="I291" s="78">
        <v>35253575.82</v>
      </c>
    </row>
    <row r="292" spans="1:9" ht="47.25" x14ac:dyDescent="0.25">
      <c r="A292" s="136" t="s">
        <v>687</v>
      </c>
      <c r="B292" s="136" t="s">
        <v>3</v>
      </c>
      <c r="C292" s="136" t="s">
        <v>397</v>
      </c>
      <c r="D292" s="136" t="s">
        <v>362</v>
      </c>
      <c r="E292" s="136" t="s">
        <v>520</v>
      </c>
      <c r="F292" s="136" t="s">
        <v>318</v>
      </c>
      <c r="G292" s="78">
        <v>40794375.82</v>
      </c>
      <c r="H292" s="78">
        <v>35253575.82</v>
      </c>
      <c r="I292" s="78">
        <v>35253575.82</v>
      </c>
    </row>
    <row r="293" spans="1:9" ht="31.5" x14ac:dyDescent="0.25">
      <c r="A293" s="136" t="s">
        <v>816</v>
      </c>
      <c r="B293" s="136" t="s">
        <v>3</v>
      </c>
      <c r="C293" s="136" t="s">
        <v>397</v>
      </c>
      <c r="D293" s="136" t="s">
        <v>362</v>
      </c>
      <c r="E293" s="136" t="s">
        <v>1222</v>
      </c>
      <c r="F293" s="118"/>
      <c r="G293" s="78">
        <v>283000</v>
      </c>
      <c r="H293" s="78">
        <v>0</v>
      </c>
      <c r="I293" s="78">
        <v>0</v>
      </c>
    </row>
    <row r="294" spans="1:9" ht="31.5" customHeight="1" x14ac:dyDescent="0.25">
      <c r="A294" s="136" t="s">
        <v>687</v>
      </c>
      <c r="B294" s="136" t="s">
        <v>3</v>
      </c>
      <c r="C294" s="136" t="s">
        <v>397</v>
      </c>
      <c r="D294" s="136" t="s">
        <v>362</v>
      </c>
      <c r="E294" s="136" t="s">
        <v>1222</v>
      </c>
      <c r="F294" s="136" t="s">
        <v>318</v>
      </c>
      <c r="G294" s="78">
        <v>283000</v>
      </c>
      <c r="H294" s="78">
        <v>0</v>
      </c>
      <c r="I294" s="78">
        <v>0</v>
      </c>
    </row>
    <row r="295" spans="1:9" ht="31.5" x14ac:dyDescent="0.25">
      <c r="A295" s="136" t="s">
        <v>1301</v>
      </c>
      <c r="B295" s="136" t="s">
        <v>3</v>
      </c>
      <c r="C295" s="136" t="s">
        <v>397</v>
      </c>
      <c r="D295" s="136" t="s">
        <v>362</v>
      </c>
      <c r="E295" s="136" t="s">
        <v>1223</v>
      </c>
      <c r="F295" s="118"/>
      <c r="G295" s="78">
        <v>53101941.740000002</v>
      </c>
      <c r="H295" s="78">
        <v>25952460.75</v>
      </c>
      <c r="I295" s="78">
        <v>24714263.710000001</v>
      </c>
    </row>
    <row r="296" spans="1:9" ht="47.25" x14ac:dyDescent="0.25">
      <c r="A296" s="136" t="s">
        <v>687</v>
      </c>
      <c r="B296" s="136" t="s">
        <v>3</v>
      </c>
      <c r="C296" s="136" t="s">
        <v>397</v>
      </c>
      <c r="D296" s="136" t="s">
        <v>362</v>
      </c>
      <c r="E296" s="136" t="s">
        <v>1223</v>
      </c>
      <c r="F296" s="136" t="s">
        <v>318</v>
      </c>
      <c r="G296" s="78">
        <v>53101941.740000002</v>
      </c>
      <c r="H296" s="78">
        <v>25952460.75</v>
      </c>
      <c r="I296" s="78">
        <v>24714263.710000001</v>
      </c>
    </row>
    <row r="297" spans="1:9" ht="63" x14ac:dyDescent="0.25">
      <c r="A297" s="136" t="s">
        <v>814</v>
      </c>
      <c r="B297" s="136" t="s">
        <v>3</v>
      </c>
      <c r="C297" s="136" t="s">
        <v>397</v>
      </c>
      <c r="D297" s="136" t="s">
        <v>362</v>
      </c>
      <c r="E297" s="136" t="s">
        <v>521</v>
      </c>
      <c r="F297" s="118"/>
      <c r="G297" s="78">
        <v>140946525.68000001</v>
      </c>
      <c r="H297" s="78">
        <v>36239178.579999998</v>
      </c>
      <c r="I297" s="78">
        <v>0</v>
      </c>
    </row>
    <row r="298" spans="1:9" ht="78.75" x14ac:dyDescent="0.25">
      <c r="A298" s="136" t="s">
        <v>815</v>
      </c>
      <c r="B298" s="136" t="s">
        <v>3</v>
      </c>
      <c r="C298" s="136" t="s">
        <v>397</v>
      </c>
      <c r="D298" s="136" t="s">
        <v>362</v>
      </c>
      <c r="E298" s="136" t="s">
        <v>522</v>
      </c>
      <c r="F298" s="118"/>
      <c r="G298" s="78">
        <v>110747209.68000001</v>
      </c>
      <c r="H298" s="78">
        <v>0</v>
      </c>
      <c r="I298" s="78">
        <v>0</v>
      </c>
    </row>
    <row r="299" spans="1:9" ht="31.5" x14ac:dyDescent="0.25">
      <c r="A299" s="136" t="s">
        <v>816</v>
      </c>
      <c r="B299" s="136" t="s">
        <v>3</v>
      </c>
      <c r="C299" s="136" t="s">
        <v>397</v>
      </c>
      <c r="D299" s="136" t="s">
        <v>362</v>
      </c>
      <c r="E299" s="136" t="s">
        <v>1226</v>
      </c>
      <c r="F299" s="118"/>
      <c r="G299" s="78">
        <v>5057000</v>
      </c>
      <c r="H299" s="78">
        <v>0</v>
      </c>
      <c r="I299" s="78">
        <v>0</v>
      </c>
    </row>
    <row r="300" spans="1:9" ht="47.25" x14ac:dyDescent="0.25">
      <c r="A300" s="136" t="s">
        <v>687</v>
      </c>
      <c r="B300" s="136" t="s">
        <v>3</v>
      </c>
      <c r="C300" s="136" t="s">
        <v>397</v>
      </c>
      <c r="D300" s="136" t="s">
        <v>362</v>
      </c>
      <c r="E300" s="136" t="s">
        <v>1226</v>
      </c>
      <c r="F300" s="136" t="s">
        <v>318</v>
      </c>
      <c r="G300" s="78">
        <v>5057000</v>
      </c>
      <c r="H300" s="78">
        <v>0</v>
      </c>
      <c r="I300" s="78">
        <v>0</v>
      </c>
    </row>
    <row r="301" spans="1:9" ht="94.5" x14ac:dyDescent="0.25">
      <c r="A301" s="136" t="s">
        <v>817</v>
      </c>
      <c r="B301" s="136" t="s">
        <v>3</v>
      </c>
      <c r="C301" s="136" t="s">
        <v>397</v>
      </c>
      <c r="D301" s="136" t="s">
        <v>362</v>
      </c>
      <c r="E301" s="136" t="s">
        <v>524</v>
      </c>
      <c r="F301" s="118"/>
      <c r="G301" s="78">
        <v>105690209.68000001</v>
      </c>
      <c r="H301" s="78">
        <v>0</v>
      </c>
      <c r="I301" s="78">
        <v>0</v>
      </c>
    </row>
    <row r="302" spans="1:9" ht="47.25" x14ac:dyDescent="0.25">
      <c r="A302" s="136" t="s">
        <v>687</v>
      </c>
      <c r="B302" s="136" t="s">
        <v>3</v>
      </c>
      <c r="C302" s="136" t="s">
        <v>397</v>
      </c>
      <c r="D302" s="136" t="s">
        <v>362</v>
      </c>
      <c r="E302" s="136" t="s">
        <v>524</v>
      </c>
      <c r="F302" s="136" t="s">
        <v>318</v>
      </c>
      <c r="G302" s="78">
        <v>105690209.68000001</v>
      </c>
      <c r="H302" s="78">
        <v>0</v>
      </c>
      <c r="I302" s="78">
        <v>0</v>
      </c>
    </row>
    <row r="303" spans="1:9" ht="31.5" x14ac:dyDescent="0.25">
      <c r="A303" s="136" t="s">
        <v>1079</v>
      </c>
      <c r="B303" s="136" t="s">
        <v>3</v>
      </c>
      <c r="C303" s="136" t="s">
        <v>397</v>
      </c>
      <c r="D303" s="136" t="s">
        <v>362</v>
      </c>
      <c r="E303" s="136" t="s">
        <v>1080</v>
      </c>
      <c r="F303" s="118"/>
      <c r="G303" s="78">
        <v>30199316</v>
      </c>
      <c r="H303" s="78">
        <v>36239178.579999998</v>
      </c>
      <c r="I303" s="78">
        <v>0</v>
      </c>
    </row>
    <row r="304" spans="1:9" ht="63" x14ac:dyDescent="0.25">
      <c r="A304" s="136" t="s">
        <v>1106</v>
      </c>
      <c r="B304" s="136" t="s">
        <v>3</v>
      </c>
      <c r="C304" s="136" t="s">
        <v>397</v>
      </c>
      <c r="D304" s="136" t="s">
        <v>362</v>
      </c>
      <c r="E304" s="136" t="s">
        <v>1081</v>
      </c>
      <c r="F304" s="118"/>
      <c r="G304" s="78">
        <v>30199316</v>
      </c>
      <c r="H304" s="78">
        <v>36239178.579999998</v>
      </c>
      <c r="I304" s="78">
        <v>0</v>
      </c>
    </row>
    <row r="305" spans="1:9" ht="31.5" x14ac:dyDescent="0.25">
      <c r="A305" s="136" t="s">
        <v>693</v>
      </c>
      <c r="B305" s="136" t="s">
        <v>3</v>
      </c>
      <c r="C305" s="136" t="s">
        <v>397</v>
      </c>
      <c r="D305" s="136" t="s">
        <v>362</v>
      </c>
      <c r="E305" s="136" t="s">
        <v>1081</v>
      </c>
      <c r="F305" s="136" t="s">
        <v>368</v>
      </c>
      <c r="G305" s="78">
        <v>30199316</v>
      </c>
      <c r="H305" s="78">
        <v>36239178.579999998</v>
      </c>
      <c r="I305" s="78">
        <v>0</v>
      </c>
    </row>
    <row r="306" spans="1:9" x14ac:dyDescent="0.25">
      <c r="A306" s="136" t="s">
        <v>694</v>
      </c>
      <c r="B306" s="136" t="s">
        <v>3</v>
      </c>
      <c r="C306" s="136" t="s">
        <v>460</v>
      </c>
      <c r="D306" s="118"/>
      <c r="E306" s="118"/>
      <c r="F306" s="118"/>
      <c r="G306" s="78">
        <v>72406974.030000001</v>
      </c>
      <c r="H306" s="78">
        <v>53827055.43</v>
      </c>
      <c r="I306" s="78">
        <v>53409650.270000003</v>
      </c>
    </row>
    <row r="307" spans="1:9" x14ac:dyDescent="0.25">
      <c r="A307" s="136" t="s">
        <v>819</v>
      </c>
      <c r="B307" s="136" t="s">
        <v>3</v>
      </c>
      <c r="C307" s="136" t="s">
        <v>460</v>
      </c>
      <c r="D307" s="136" t="s">
        <v>314</v>
      </c>
      <c r="E307" s="118"/>
      <c r="F307" s="118"/>
      <c r="G307" s="78">
        <v>3175503.01</v>
      </c>
      <c r="H307" s="78">
        <v>0</v>
      </c>
      <c r="I307" s="78">
        <v>0</v>
      </c>
    </row>
    <row r="308" spans="1:9" ht="31.5" x14ac:dyDescent="0.25">
      <c r="A308" s="136" t="s">
        <v>786</v>
      </c>
      <c r="B308" s="136" t="s">
        <v>3</v>
      </c>
      <c r="C308" s="136" t="s">
        <v>460</v>
      </c>
      <c r="D308" s="136" t="s">
        <v>314</v>
      </c>
      <c r="E308" s="136" t="s">
        <v>650</v>
      </c>
      <c r="F308" s="118"/>
      <c r="G308" s="78">
        <v>3175503.01</v>
      </c>
      <c r="H308" s="78">
        <v>0</v>
      </c>
      <c r="I308" s="78">
        <v>0</v>
      </c>
    </row>
    <row r="309" spans="1:9" x14ac:dyDescent="0.25">
      <c r="A309" s="136" t="s">
        <v>723</v>
      </c>
      <c r="B309" s="136" t="s">
        <v>3</v>
      </c>
      <c r="C309" s="136" t="s">
        <v>460</v>
      </c>
      <c r="D309" s="136" t="s">
        <v>314</v>
      </c>
      <c r="E309" s="136" t="s">
        <v>651</v>
      </c>
      <c r="F309" s="118"/>
      <c r="G309" s="78">
        <v>3175503.01</v>
      </c>
      <c r="H309" s="78">
        <v>0</v>
      </c>
      <c r="I309" s="78">
        <v>0</v>
      </c>
    </row>
    <row r="310" spans="1:9" x14ac:dyDescent="0.25">
      <c r="A310" s="136" t="s">
        <v>724</v>
      </c>
      <c r="B310" s="136" t="s">
        <v>3</v>
      </c>
      <c r="C310" s="136" t="s">
        <v>460</v>
      </c>
      <c r="D310" s="136" t="s">
        <v>314</v>
      </c>
      <c r="E310" s="136" t="s">
        <v>651</v>
      </c>
      <c r="F310" s="118"/>
      <c r="G310" s="78">
        <v>3175503.01</v>
      </c>
      <c r="H310" s="78">
        <v>0</v>
      </c>
      <c r="I310" s="78">
        <v>0</v>
      </c>
    </row>
    <row r="311" spans="1:9" ht="110.25" x14ac:dyDescent="0.25">
      <c r="A311" s="136" t="s">
        <v>787</v>
      </c>
      <c r="B311" s="136" t="s">
        <v>3</v>
      </c>
      <c r="C311" s="136" t="s">
        <v>460</v>
      </c>
      <c r="D311" s="136" t="s">
        <v>314</v>
      </c>
      <c r="E311" s="136" t="s">
        <v>654</v>
      </c>
      <c r="F311" s="118"/>
      <c r="G311" s="78">
        <v>3175503.01</v>
      </c>
      <c r="H311" s="78">
        <v>0</v>
      </c>
      <c r="I311" s="78">
        <v>0</v>
      </c>
    </row>
    <row r="312" spans="1:9" x14ac:dyDescent="0.25">
      <c r="A312" s="136" t="s">
        <v>730</v>
      </c>
      <c r="B312" s="136" t="s">
        <v>3</v>
      </c>
      <c r="C312" s="136" t="s">
        <v>460</v>
      </c>
      <c r="D312" s="136" t="s">
        <v>314</v>
      </c>
      <c r="E312" s="136" t="s">
        <v>654</v>
      </c>
      <c r="F312" s="136" t="s">
        <v>375</v>
      </c>
      <c r="G312" s="78">
        <v>3175503.01</v>
      </c>
      <c r="H312" s="78">
        <v>0</v>
      </c>
      <c r="I312" s="78">
        <v>0</v>
      </c>
    </row>
    <row r="313" spans="1:9" x14ac:dyDescent="0.25">
      <c r="A313" s="136" t="s">
        <v>695</v>
      </c>
      <c r="B313" s="136" t="s">
        <v>3</v>
      </c>
      <c r="C313" s="136" t="s">
        <v>460</v>
      </c>
      <c r="D313" s="136" t="s">
        <v>343</v>
      </c>
      <c r="E313" s="118"/>
      <c r="F313" s="118"/>
      <c r="G313" s="78">
        <v>69231471.019999996</v>
      </c>
      <c r="H313" s="78">
        <v>53827055.43</v>
      </c>
      <c r="I313" s="78">
        <v>53409650.270000003</v>
      </c>
    </row>
    <row r="314" spans="1:9" ht="63" x14ac:dyDescent="0.25">
      <c r="A314" s="136" t="s">
        <v>820</v>
      </c>
      <c r="B314" s="136" t="s">
        <v>3</v>
      </c>
      <c r="C314" s="136" t="s">
        <v>460</v>
      </c>
      <c r="D314" s="136" t="s">
        <v>343</v>
      </c>
      <c r="E314" s="136" t="s">
        <v>487</v>
      </c>
      <c r="F314" s="118"/>
      <c r="G314" s="78">
        <v>42665666.670000002</v>
      </c>
      <c r="H314" s="78">
        <v>33696466.670000002</v>
      </c>
      <c r="I314" s="78">
        <v>33696466.670000002</v>
      </c>
    </row>
    <row r="315" spans="1:9" x14ac:dyDescent="0.25">
      <c r="A315" s="136" t="s">
        <v>824</v>
      </c>
      <c r="B315" s="136" t="s">
        <v>3</v>
      </c>
      <c r="C315" s="136" t="s">
        <v>460</v>
      </c>
      <c r="D315" s="136" t="s">
        <v>343</v>
      </c>
      <c r="E315" s="136" t="s">
        <v>508</v>
      </c>
      <c r="F315" s="118"/>
      <c r="G315" s="78">
        <v>42665666.670000002</v>
      </c>
      <c r="H315" s="78">
        <v>33696466.670000002</v>
      </c>
      <c r="I315" s="78">
        <v>33696466.670000002</v>
      </c>
    </row>
    <row r="316" spans="1:9" ht="31.5" x14ac:dyDescent="0.25">
      <c r="A316" s="136" t="s">
        <v>825</v>
      </c>
      <c r="B316" s="136" t="s">
        <v>3</v>
      </c>
      <c r="C316" s="136" t="s">
        <v>460</v>
      </c>
      <c r="D316" s="136" t="s">
        <v>343</v>
      </c>
      <c r="E316" s="136" t="s">
        <v>509</v>
      </c>
      <c r="F316" s="118"/>
      <c r="G316" s="78">
        <v>42665666.670000002</v>
      </c>
      <c r="H316" s="78">
        <v>33696466.670000002</v>
      </c>
      <c r="I316" s="78">
        <v>33696466.670000002</v>
      </c>
    </row>
    <row r="317" spans="1:9" ht="31.5" x14ac:dyDescent="0.25">
      <c r="A317" s="136" t="s">
        <v>686</v>
      </c>
      <c r="B317" s="136" t="s">
        <v>3</v>
      </c>
      <c r="C317" s="136" t="s">
        <v>460</v>
      </c>
      <c r="D317" s="136" t="s">
        <v>343</v>
      </c>
      <c r="E317" s="136" t="s">
        <v>512</v>
      </c>
      <c r="F317" s="118"/>
      <c r="G317" s="78">
        <v>30796466.670000002</v>
      </c>
      <c r="H317" s="78">
        <v>30796466.670000002</v>
      </c>
      <c r="I317" s="78">
        <v>30796466.670000002</v>
      </c>
    </row>
    <row r="318" spans="1:9" ht="47.25" x14ac:dyDescent="0.25">
      <c r="A318" s="136" t="s">
        <v>687</v>
      </c>
      <c r="B318" s="136" t="s">
        <v>3</v>
      </c>
      <c r="C318" s="136" t="s">
        <v>460</v>
      </c>
      <c r="D318" s="136" t="s">
        <v>343</v>
      </c>
      <c r="E318" s="136" t="s">
        <v>512</v>
      </c>
      <c r="F318" s="136" t="s">
        <v>318</v>
      </c>
      <c r="G318" s="78">
        <v>30796466.670000002</v>
      </c>
      <c r="H318" s="78">
        <v>30796466.670000002</v>
      </c>
      <c r="I318" s="78">
        <v>30796466.670000002</v>
      </c>
    </row>
    <row r="319" spans="1:9" ht="31.5" x14ac:dyDescent="0.25">
      <c r="A319" s="136" t="s">
        <v>826</v>
      </c>
      <c r="B319" s="136" t="s">
        <v>3</v>
      </c>
      <c r="C319" s="136" t="s">
        <v>460</v>
      </c>
      <c r="D319" s="136" t="s">
        <v>343</v>
      </c>
      <c r="E319" s="136" t="s">
        <v>514</v>
      </c>
      <c r="F319" s="118"/>
      <c r="G319" s="78">
        <v>2900000</v>
      </c>
      <c r="H319" s="78">
        <v>2900000</v>
      </c>
      <c r="I319" s="78">
        <v>2900000</v>
      </c>
    </row>
    <row r="320" spans="1:9" ht="47.25" x14ac:dyDescent="0.25">
      <c r="A320" s="136" t="s">
        <v>687</v>
      </c>
      <c r="B320" s="136" t="s">
        <v>3</v>
      </c>
      <c r="C320" s="136" t="s">
        <v>460</v>
      </c>
      <c r="D320" s="136" t="s">
        <v>343</v>
      </c>
      <c r="E320" s="136" t="s">
        <v>514</v>
      </c>
      <c r="F320" s="136" t="s">
        <v>318</v>
      </c>
      <c r="G320" s="78">
        <v>2900000</v>
      </c>
      <c r="H320" s="78">
        <v>2900000</v>
      </c>
      <c r="I320" s="78">
        <v>2900000</v>
      </c>
    </row>
    <row r="321" spans="1:9" ht="31.5" x14ac:dyDescent="0.25">
      <c r="A321" s="136" t="s">
        <v>816</v>
      </c>
      <c r="B321" s="136" t="s">
        <v>3</v>
      </c>
      <c r="C321" s="136" t="s">
        <v>460</v>
      </c>
      <c r="D321" s="136" t="s">
        <v>343</v>
      </c>
      <c r="E321" s="136" t="s">
        <v>511</v>
      </c>
      <c r="F321" s="118"/>
      <c r="G321" s="78">
        <v>8969200</v>
      </c>
      <c r="H321" s="78">
        <v>0</v>
      </c>
      <c r="I321" s="78">
        <v>0</v>
      </c>
    </row>
    <row r="322" spans="1:9" ht="31.5" x14ac:dyDescent="0.25">
      <c r="A322" s="136" t="s">
        <v>818</v>
      </c>
      <c r="B322" s="136" t="s">
        <v>3</v>
      </c>
      <c r="C322" s="136" t="s">
        <v>460</v>
      </c>
      <c r="D322" s="136" t="s">
        <v>343</v>
      </c>
      <c r="E322" s="136" t="s">
        <v>511</v>
      </c>
      <c r="F322" s="136" t="s">
        <v>431</v>
      </c>
      <c r="G322" s="78">
        <v>8969200</v>
      </c>
      <c r="H322" s="78">
        <v>0</v>
      </c>
      <c r="I322" s="78">
        <v>0</v>
      </c>
    </row>
    <row r="323" spans="1:9" ht="31.5" customHeight="1" x14ac:dyDescent="0.25">
      <c r="A323" s="136" t="s">
        <v>805</v>
      </c>
      <c r="B323" s="136" t="s">
        <v>3</v>
      </c>
      <c r="C323" s="136" t="s">
        <v>460</v>
      </c>
      <c r="D323" s="136" t="s">
        <v>343</v>
      </c>
      <c r="E323" s="136" t="s">
        <v>553</v>
      </c>
      <c r="F323" s="118"/>
      <c r="G323" s="78">
        <v>25407907.350000001</v>
      </c>
      <c r="H323" s="78">
        <v>20130588.760000002</v>
      </c>
      <c r="I323" s="78">
        <v>19713183.600000001</v>
      </c>
    </row>
    <row r="324" spans="1:9" ht="31.5" x14ac:dyDescent="0.25">
      <c r="A324" s="136" t="s">
        <v>827</v>
      </c>
      <c r="B324" s="136" t="s">
        <v>3</v>
      </c>
      <c r="C324" s="136" t="s">
        <v>460</v>
      </c>
      <c r="D324" s="136" t="s">
        <v>343</v>
      </c>
      <c r="E324" s="136" t="s">
        <v>554</v>
      </c>
      <c r="F324" s="118"/>
      <c r="G324" s="78">
        <v>25407907.350000001</v>
      </c>
      <c r="H324" s="78">
        <v>20130588.760000002</v>
      </c>
      <c r="I324" s="78">
        <v>19713183.600000001</v>
      </c>
    </row>
    <row r="325" spans="1:9" ht="31.5" x14ac:dyDescent="0.25">
      <c r="A325" s="136" t="s">
        <v>828</v>
      </c>
      <c r="B325" s="136" t="s">
        <v>3</v>
      </c>
      <c r="C325" s="136" t="s">
        <v>460</v>
      </c>
      <c r="D325" s="136" t="s">
        <v>343</v>
      </c>
      <c r="E325" s="136" t="s">
        <v>555</v>
      </c>
      <c r="F325" s="118"/>
      <c r="G325" s="78">
        <v>13623092.93</v>
      </c>
      <c r="H325" s="78">
        <v>9310097.0399999991</v>
      </c>
      <c r="I325" s="78">
        <v>9113395.7100000009</v>
      </c>
    </row>
    <row r="326" spans="1:9" ht="31.5" x14ac:dyDescent="0.25">
      <c r="A326" s="136" t="s">
        <v>686</v>
      </c>
      <c r="B326" s="136" t="s">
        <v>3</v>
      </c>
      <c r="C326" s="136" t="s">
        <v>460</v>
      </c>
      <c r="D326" s="136" t="s">
        <v>343</v>
      </c>
      <c r="E326" s="136" t="s">
        <v>556</v>
      </c>
      <c r="F326" s="118"/>
      <c r="G326" s="78">
        <v>1033615.9</v>
      </c>
      <c r="H326" s="78">
        <v>1033615.9</v>
      </c>
      <c r="I326" s="78">
        <v>1033615.9</v>
      </c>
    </row>
    <row r="327" spans="1:9" ht="47.25" x14ac:dyDescent="0.25">
      <c r="A327" s="136" t="s">
        <v>687</v>
      </c>
      <c r="B327" s="136" t="s">
        <v>3</v>
      </c>
      <c r="C327" s="136" t="s">
        <v>460</v>
      </c>
      <c r="D327" s="136" t="s">
        <v>343</v>
      </c>
      <c r="E327" s="136" t="s">
        <v>556</v>
      </c>
      <c r="F327" s="136" t="s">
        <v>318</v>
      </c>
      <c r="G327" s="78">
        <v>1033615.9</v>
      </c>
      <c r="H327" s="78">
        <v>1033615.9</v>
      </c>
      <c r="I327" s="78">
        <v>1033615.9</v>
      </c>
    </row>
    <row r="328" spans="1:9" ht="31.5" x14ac:dyDescent="0.25">
      <c r="A328" s="136" t="s">
        <v>829</v>
      </c>
      <c r="B328" s="136" t="s">
        <v>3</v>
      </c>
      <c r="C328" s="136" t="s">
        <v>460</v>
      </c>
      <c r="D328" s="136" t="s">
        <v>343</v>
      </c>
      <c r="E328" s="136" t="s">
        <v>558</v>
      </c>
      <c r="F328" s="118"/>
      <c r="G328" s="78">
        <v>60000</v>
      </c>
      <c r="H328" s="78">
        <v>60000</v>
      </c>
      <c r="I328" s="78">
        <v>60000</v>
      </c>
    </row>
    <row r="329" spans="1:9" ht="47.25" x14ac:dyDescent="0.25">
      <c r="A329" s="136" t="s">
        <v>687</v>
      </c>
      <c r="B329" s="136" t="s">
        <v>3</v>
      </c>
      <c r="C329" s="136" t="s">
        <v>460</v>
      </c>
      <c r="D329" s="136" t="s">
        <v>343</v>
      </c>
      <c r="E329" s="136" t="s">
        <v>558</v>
      </c>
      <c r="F329" s="136" t="s">
        <v>318</v>
      </c>
      <c r="G329" s="78">
        <v>60000</v>
      </c>
      <c r="H329" s="78">
        <v>60000</v>
      </c>
      <c r="I329" s="78">
        <v>60000</v>
      </c>
    </row>
    <row r="330" spans="1:9" ht="47.25" x14ac:dyDescent="0.25">
      <c r="A330" s="136" t="s">
        <v>830</v>
      </c>
      <c r="B330" s="136" t="s">
        <v>3</v>
      </c>
      <c r="C330" s="136" t="s">
        <v>460</v>
      </c>
      <c r="D330" s="136" t="s">
        <v>343</v>
      </c>
      <c r="E330" s="136" t="s">
        <v>560</v>
      </c>
      <c r="F330" s="118"/>
      <c r="G330" s="78">
        <v>2921010.17</v>
      </c>
      <c r="H330" s="78">
        <v>2921010.17</v>
      </c>
      <c r="I330" s="78">
        <v>2921010.17</v>
      </c>
    </row>
    <row r="331" spans="1:9" ht="47.25" x14ac:dyDescent="0.25">
      <c r="A331" s="136" t="s">
        <v>687</v>
      </c>
      <c r="B331" s="136" t="s">
        <v>3</v>
      </c>
      <c r="C331" s="136" t="s">
        <v>460</v>
      </c>
      <c r="D331" s="136" t="s">
        <v>343</v>
      </c>
      <c r="E331" s="136" t="s">
        <v>560</v>
      </c>
      <c r="F331" s="136" t="s">
        <v>318</v>
      </c>
      <c r="G331" s="78">
        <v>2921010.17</v>
      </c>
      <c r="H331" s="78">
        <v>2921010.17</v>
      </c>
      <c r="I331" s="78">
        <v>2921010.17</v>
      </c>
    </row>
    <row r="332" spans="1:9" x14ac:dyDescent="0.25">
      <c r="A332" s="136" t="s">
        <v>831</v>
      </c>
      <c r="B332" s="136" t="s">
        <v>3</v>
      </c>
      <c r="C332" s="136" t="s">
        <v>460</v>
      </c>
      <c r="D332" s="136" t="s">
        <v>343</v>
      </c>
      <c r="E332" s="136" t="s">
        <v>562</v>
      </c>
      <c r="F332" s="118"/>
      <c r="G332" s="78">
        <v>125000</v>
      </c>
      <c r="H332" s="78">
        <v>125000</v>
      </c>
      <c r="I332" s="78">
        <v>125000</v>
      </c>
    </row>
    <row r="333" spans="1:9" ht="47.25" x14ac:dyDescent="0.25">
      <c r="A333" s="136" t="s">
        <v>687</v>
      </c>
      <c r="B333" s="136" t="s">
        <v>3</v>
      </c>
      <c r="C333" s="136" t="s">
        <v>460</v>
      </c>
      <c r="D333" s="136" t="s">
        <v>343</v>
      </c>
      <c r="E333" s="136" t="s">
        <v>562</v>
      </c>
      <c r="F333" s="136" t="s">
        <v>318</v>
      </c>
      <c r="G333" s="78">
        <v>125000</v>
      </c>
      <c r="H333" s="78">
        <v>125000</v>
      </c>
      <c r="I333" s="78">
        <v>125000</v>
      </c>
    </row>
    <row r="334" spans="1:9" ht="47.25" x14ac:dyDescent="0.25">
      <c r="A334" s="136" t="s">
        <v>832</v>
      </c>
      <c r="B334" s="136" t="s">
        <v>3</v>
      </c>
      <c r="C334" s="136" t="s">
        <v>460</v>
      </c>
      <c r="D334" s="136" t="s">
        <v>343</v>
      </c>
      <c r="E334" s="136" t="s">
        <v>564</v>
      </c>
      <c r="F334" s="118"/>
      <c r="G334" s="78">
        <v>500000</v>
      </c>
      <c r="H334" s="78">
        <v>500000</v>
      </c>
      <c r="I334" s="78">
        <v>500000</v>
      </c>
    </row>
    <row r="335" spans="1:9" ht="47.25" x14ac:dyDescent="0.25">
      <c r="A335" s="136" t="s">
        <v>687</v>
      </c>
      <c r="B335" s="136" t="s">
        <v>3</v>
      </c>
      <c r="C335" s="136" t="s">
        <v>460</v>
      </c>
      <c r="D335" s="136" t="s">
        <v>343</v>
      </c>
      <c r="E335" s="136" t="s">
        <v>564</v>
      </c>
      <c r="F335" s="136" t="s">
        <v>318</v>
      </c>
      <c r="G335" s="78">
        <v>500000</v>
      </c>
      <c r="H335" s="78">
        <v>500000</v>
      </c>
      <c r="I335" s="78">
        <v>500000</v>
      </c>
    </row>
    <row r="336" spans="1:9" ht="31.5" x14ac:dyDescent="0.25">
      <c r="A336" s="136" t="s">
        <v>1301</v>
      </c>
      <c r="B336" s="136" t="s">
        <v>3</v>
      </c>
      <c r="C336" s="136" t="s">
        <v>460</v>
      </c>
      <c r="D336" s="136" t="s">
        <v>343</v>
      </c>
      <c r="E336" s="136" t="s">
        <v>1243</v>
      </c>
      <c r="F336" s="118"/>
      <c r="G336" s="78">
        <v>8435831.8599999994</v>
      </c>
      <c r="H336" s="78">
        <v>4122835.97</v>
      </c>
      <c r="I336" s="78">
        <v>3926134.64</v>
      </c>
    </row>
    <row r="337" spans="1:9" ht="47.25" x14ac:dyDescent="0.25">
      <c r="A337" s="136" t="s">
        <v>687</v>
      </c>
      <c r="B337" s="136" t="s">
        <v>3</v>
      </c>
      <c r="C337" s="136" t="s">
        <v>460</v>
      </c>
      <c r="D337" s="136" t="s">
        <v>343</v>
      </c>
      <c r="E337" s="136" t="s">
        <v>1243</v>
      </c>
      <c r="F337" s="136" t="s">
        <v>318</v>
      </c>
      <c r="G337" s="78">
        <v>8435831.8599999994</v>
      </c>
      <c r="H337" s="78">
        <v>4122835.97</v>
      </c>
      <c r="I337" s="78">
        <v>3926134.64</v>
      </c>
    </row>
    <row r="338" spans="1:9" x14ac:dyDescent="0.25">
      <c r="A338" s="136" t="s">
        <v>833</v>
      </c>
      <c r="B338" s="136" t="s">
        <v>3</v>
      </c>
      <c r="C338" s="136" t="s">
        <v>460</v>
      </c>
      <c r="D338" s="136" t="s">
        <v>343</v>
      </c>
      <c r="E338" s="136" t="s">
        <v>566</v>
      </c>
      <c r="F338" s="118"/>
      <c r="G338" s="78">
        <v>547635</v>
      </c>
      <c r="H338" s="78">
        <v>547635</v>
      </c>
      <c r="I338" s="78">
        <v>547635</v>
      </c>
    </row>
    <row r="339" spans="1:9" ht="47.25" x14ac:dyDescent="0.25">
      <c r="A339" s="136" t="s">
        <v>687</v>
      </c>
      <c r="B339" s="136" t="s">
        <v>3</v>
      </c>
      <c r="C339" s="136" t="s">
        <v>460</v>
      </c>
      <c r="D339" s="136" t="s">
        <v>343</v>
      </c>
      <c r="E339" s="136" t="s">
        <v>566</v>
      </c>
      <c r="F339" s="136" t="s">
        <v>318</v>
      </c>
      <c r="G339" s="78">
        <v>547635</v>
      </c>
      <c r="H339" s="78">
        <v>547635</v>
      </c>
      <c r="I339" s="78">
        <v>547635</v>
      </c>
    </row>
    <row r="340" spans="1:9" ht="63" x14ac:dyDescent="0.25">
      <c r="A340" s="136" t="s">
        <v>834</v>
      </c>
      <c r="B340" s="136" t="s">
        <v>3</v>
      </c>
      <c r="C340" s="136" t="s">
        <v>460</v>
      </c>
      <c r="D340" s="136" t="s">
        <v>343</v>
      </c>
      <c r="E340" s="136" t="s">
        <v>567</v>
      </c>
      <c r="F340" s="118"/>
      <c r="G340" s="78">
        <v>8142390.7999999998</v>
      </c>
      <c r="H340" s="78">
        <v>7033863.5199999996</v>
      </c>
      <c r="I340" s="78">
        <v>6983307.2999999998</v>
      </c>
    </row>
    <row r="341" spans="1:9" ht="31.5" x14ac:dyDescent="0.25">
      <c r="A341" s="136" t="s">
        <v>686</v>
      </c>
      <c r="B341" s="136" t="s">
        <v>3</v>
      </c>
      <c r="C341" s="136" t="s">
        <v>460</v>
      </c>
      <c r="D341" s="136" t="s">
        <v>343</v>
      </c>
      <c r="E341" s="136" t="s">
        <v>568</v>
      </c>
      <c r="F341" s="118"/>
      <c r="G341" s="78">
        <v>5639671.6900000004</v>
      </c>
      <c r="H341" s="78">
        <v>5639671.6900000004</v>
      </c>
      <c r="I341" s="78">
        <v>5639671.6900000004</v>
      </c>
    </row>
    <row r="342" spans="1:9" ht="47.25" x14ac:dyDescent="0.25">
      <c r="A342" s="136" t="s">
        <v>687</v>
      </c>
      <c r="B342" s="136" t="s">
        <v>3</v>
      </c>
      <c r="C342" s="136" t="s">
        <v>460</v>
      </c>
      <c r="D342" s="136" t="s">
        <v>343</v>
      </c>
      <c r="E342" s="136" t="s">
        <v>568</v>
      </c>
      <c r="F342" s="136" t="s">
        <v>318</v>
      </c>
      <c r="G342" s="78">
        <v>5639671.6900000004</v>
      </c>
      <c r="H342" s="78">
        <v>5639671.6900000004</v>
      </c>
      <c r="I342" s="78">
        <v>5639671.6900000004</v>
      </c>
    </row>
    <row r="343" spans="1:9" x14ac:dyDescent="0.25">
      <c r="A343" s="136" t="s">
        <v>835</v>
      </c>
      <c r="B343" s="136" t="s">
        <v>3</v>
      </c>
      <c r="C343" s="136" t="s">
        <v>460</v>
      </c>
      <c r="D343" s="136" t="s">
        <v>343</v>
      </c>
      <c r="E343" s="136" t="s">
        <v>570</v>
      </c>
      <c r="F343" s="118"/>
      <c r="G343" s="78">
        <v>334539.5</v>
      </c>
      <c r="H343" s="78">
        <v>334539.5</v>
      </c>
      <c r="I343" s="78">
        <v>334539.5</v>
      </c>
    </row>
    <row r="344" spans="1:9" ht="47.25" x14ac:dyDescent="0.25">
      <c r="A344" s="136" t="s">
        <v>687</v>
      </c>
      <c r="B344" s="136" t="s">
        <v>3</v>
      </c>
      <c r="C344" s="136" t="s">
        <v>460</v>
      </c>
      <c r="D344" s="136" t="s">
        <v>343</v>
      </c>
      <c r="E344" s="136" t="s">
        <v>570</v>
      </c>
      <c r="F344" s="136" t="s">
        <v>318</v>
      </c>
      <c r="G344" s="78">
        <v>334539.5</v>
      </c>
      <c r="H344" s="78">
        <v>334539.5</v>
      </c>
      <c r="I344" s="78">
        <v>334539.5</v>
      </c>
    </row>
    <row r="345" spans="1:9" ht="31.5" x14ac:dyDescent="0.25">
      <c r="A345" s="136" t="s">
        <v>1301</v>
      </c>
      <c r="B345" s="136" t="s">
        <v>3</v>
      </c>
      <c r="C345" s="136" t="s">
        <v>460</v>
      </c>
      <c r="D345" s="136" t="s">
        <v>343</v>
      </c>
      <c r="E345" s="136" t="s">
        <v>1245</v>
      </c>
      <c r="F345" s="118"/>
      <c r="G345" s="78">
        <v>2168179.61</v>
      </c>
      <c r="H345" s="78">
        <v>1059652.33</v>
      </c>
      <c r="I345" s="78">
        <v>1009096.11</v>
      </c>
    </row>
    <row r="346" spans="1:9" ht="47.25" x14ac:dyDescent="0.25">
      <c r="A346" s="136" t="s">
        <v>687</v>
      </c>
      <c r="B346" s="136" t="s">
        <v>3</v>
      </c>
      <c r="C346" s="136" t="s">
        <v>460</v>
      </c>
      <c r="D346" s="136" t="s">
        <v>343</v>
      </c>
      <c r="E346" s="136" t="s">
        <v>1245</v>
      </c>
      <c r="F346" s="136" t="s">
        <v>318</v>
      </c>
      <c r="G346" s="78">
        <v>2168179.61</v>
      </c>
      <c r="H346" s="78">
        <v>1059652.33</v>
      </c>
      <c r="I346" s="78">
        <v>1009096.11</v>
      </c>
    </row>
    <row r="347" spans="1:9" ht="63" x14ac:dyDescent="0.25">
      <c r="A347" s="136" t="s">
        <v>836</v>
      </c>
      <c r="B347" s="136" t="s">
        <v>3</v>
      </c>
      <c r="C347" s="136" t="s">
        <v>460</v>
      </c>
      <c r="D347" s="136" t="s">
        <v>343</v>
      </c>
      <c r="E347" s="136" t="s">
        <v>571</v>
      </c>
      <c r="F347" s="118"/>
      <c r="G347" s="78">
        <v>3642423.62</v>
      </c>
      <c r="H347" s="78">
        <v>3786628.2</v>
      </c>
      <c r="I347" s="78">
        <v>3616480.59</v>
      </c>
    </row>
    <row r="348" spans="1:9" ht="31.5" x14ac:dyDescent="0.25">
      <c r="A348" s="136" t="s">
        <v>837</v>
      </c>
      <c r="B348" s="136" t="s">
        <v>3</v>
      </c>
      <c r="C348" s="136" t="s">
        <v>460</v>
      </c>
      <c r="D348" s="136" t="s">
        <v>343</v>
      </c>
      <c r="E348" s="136" t="s">
        <v>573</v>
      </c>
      <c r="F348" s="118"/>
      <c r="G348" s="78">
        <v>3642423.62</v>
      </c>
      <c r="H348" s="78">
        <v>3786628.2</v>
      </c>
      <c r="I348" s="78">
        <v>3616480.59</v>
      </c>
    </row>
    <row r="349" spans="1:9" ht="47.25" x14ac:dyDescent="0.25">
      <c r="A349" s="136" t="s">
        <v>687</v>
      </c>
      <c r="B349" s="136" t="s">
        <v>3</v>
      </c>
      <c r="C349" s="136" t="s">
        <v>460</v>
      </c>
      <c r="D349" s="136" t="s">
        <v>343</v>
      </c>
      <c r="E349" s="136" t="s">
        <v>573</v>
      </c>
      <c r="F349" s="136" t="s">
        <v>318</v>
      </c>
      <c r="G349" s="78">
        <v>3642423.62</v>
      </c>
      <c r="H349" s="78">
        <v>3786628.2</v>
      </c>
      <c r="I349" s="78">
        <v>3616480.59</v>
      </c>
    </row>
    <row r="350" spans="1:9" ht="31.5" x14ac:dyDescent="0.25">
      <c r="A350" s="136" t="s">
        <v>963</v>
      </c>
      <c r="B350" s="136" t="s">
        <v>3</v>
      </c>
      <c r="C350" s="136" t="s">
        <v>460</v>
      </c>
      <c r="D350" s="136" t="s">
        <v>343</v>
      </c>
      <c r="E350" s="136" t="s">
        <v>964</v>
      </c>
      <c r="F350" s="118"/>
      <c r="G350" s="78">
        <v>1157897</v>
      </c>
      <c r="H350" s="78">
        <v>0</v>
      </c>
      <c r="I350" s="78">
        <v>0</v>
      </c>
    </row>
    <row r="351" spans="1:9" x14ac:dyDescent="0.25">
      <c r="A351" s="136" t="s">
        <v>723</v>
      </c>
      <c r="B351" s="136" t="s">
        <v>3</v>
      </c>
      <c r="C351" s="136" t="s">
        <v>460</v>
      </c>
      <c r="D351" s="136" t="s">
        <v>343</v>
      </c>
      <c r="E351" s="136" t="s">
        <v>965</v>
      </c>
      <c r="F351" s="118"/>
      <c r="G351" s="78">
        <v>1157897</v>
      </c>
      <c r="H351" s="78">
        <v>0</v>
      </c>
      <c r="I351" s="78">
        <v>0</v>
      </c>
    </row>
    <row r="352" spans="1:9" x14ac:dyDescent="0.25">
      <c r="A352" s="136" t="s">
        <v>724</v>
      </c>
      <c r="B352" s="136" t="s">
        <v>3</v>
      </c>
      <c r="C352" s="136" t="s">
        <v>460</v>
      </c>
      <c r="D352" s="136" t="s">
        <v>343</v>
      </c>
      <c r="E352" s="136" t="s">
        <v>965</v>
      </c>
      <c r="F352" s="118"/>
      <c r="G352" s="78">
        <v>1157897</v>
      </c>
      <c r="H352" s="78">
        <v>0</v>
      </c>
      <c r="I352" s="78">
        <v>0</v>
      </c>
    </row>
    <row r="353" spans="1:9" x14ac:dyDescent="0.25">
      <c r="A353" s="136" t="s">
        <v>972</v>
      </c>
      <c r="B353" s="136" t="s">
        <v>3</v>
      </c>
      <c r="C353" s="136" t="s">
        <v>460</v>
      </c>
      <c r="D353" s="136" t="s">
        <v>343</v>
      </c>
      <c r="E353" s="136" t="s">
        <v>973</v>
      </c>
      <c r="F353" s="118"/>
      <c r="G353" s="78">
        <v>1157897</v>
      </c>
      <c r="H353" s="78">
        <v>0</v>
      </c>
      <c r="I353" s="78">
        <v>0</v>
      </c>
    </row>
    <row r="354" spans="1:9" ht="47.25" x14ac:dyDescent="0.25">
      <c r="A354" s="136" t="s">
        <v>687</v>
      </c>
      <c r="B354" s="136" t="s">
        <v>3</v>
      </c>
      <c r="C354" s="136" t="s">
        <v>460</v>
      </c>
      <c r="D354" s="136" t="s">
        <v>343</v>
      </c>
      <c r="E354" s="136" t="s">
        <v>973</v>
      </c>
      <c r="F354" s="136" t="s">
        <v>318</v>
      </c>
      <c r="G354" s="78">
        <v>1157897</v>
      </c>
      <c r="H354" s="78">
        <v>0</v>
      </c>
      <c r="I354" s="78">
        <v>0</v>
      </c>
    </row>
    <row r="355" spans="1:9" ht="31.5" customHeight="1" x14ac:dyDescent="0.25">
      <c r="A355" s="136" t="s">
        <v>838</v>
      </c>
      <c r="B355" s="136" t="s">
        <v>3</v>
      </c>
      <c r="C355" s="136" t="s">
        <v>576</v>
      </c>
      <c r="D355" s="118"/>
      <c r="E355" s="118"/>
      <c r="F355" s="118"/>
      <c r="G355" s="78">
        <v>746571440.10000002</v>
      </c>
      <c r="H355" s="78">
        <v>750197026.46000004</v>
      </c>
      <c r="I355" s="78">
        <v>0</v>
      </c>
    </row>
    <row r="356" spans="1:9" x14ac:dyDescent="0.25">
      <c r="A356" s="136" t="s">
        <v>839</v>
      </c>
      <c r="B356" s="136" t="s">
        <v>3</v>
      </c>
      <c r="C356" s="136" t="s">
        <v>576</v>
      </c>
      <c r="D356" s="136" t="s">
        <v>331</v>
      </c>
      <c r="E356" s="118"/>
      <c r="F356" s="118"/>
      <c r="G356" s="78">
        <v>746571440.10000002</v>
      </c>
      <c r="H356" s="78">
        <v>750197026.46000004</v>
      </c>
      <c r="I356" s="78">
        <v>0</v>
      </c>
    </row>
    <row r="357" spans="1:9" ht="31.5" x14ac:dyDescent="0.25">
      <c r="A357" s="136" t="s">
        <v>840</v>
      </c>
      <c r="B357" s="136" t="s">
        <v>3</v>
      </c>
      <c r="C357" s="136" t="s">
        <v>576</v>
      </c>
      <c r="D357" s="136" t="s">
        <v>331</v>
      </c>
      <c r="E357" s="136" t="s">
        <v>623</v>
      </c>
      <c r="F357" s="118"/>
      <c r="G357" s="78">
        <v>746571440.10000002</v>
      </c>
      <c r="H357" s="78">
        <v>750197026.46000004</v>
      </c>
      <c r="I357" s="78">
        <v>0</v>
      </c>
    </row>
    <row r="358" spans="1:9" ht="31.5" x14ac:dyDescent="0.25">
      <c r="A358" s="136" t="s">
        <v>841</v>
      </c>
      <c r="B358" s="136" t="s">
        <v>3</v>
      </c>
      <c r="C358" s="136" t="s">
        <v>576</v>
      </c>
      <c r="D358" s="136" t="s">
        <v>331</v>
      </c>
      <c r="E358" s="136" t="s">
        <v>623</v>
      </c>
      <c r="F358" s="118"/>
      <c r="G358" s="78">
        <v>746571440.10000002</v>
      </c>
      <c r="H358" s="78">
        <v>750197026.46000004</v>
      </c>
      <c r="I358" s="78">
        <v>0</v>
      </c>
    </row>
    <row r="359" spans="1:9" x14ac:dyDescent="0.25">
      <c r="A359" s="136" t="s">
        <v>842</v>
      </c>
      <c r="B359" s="136" t="s">
        <v>3</v>
      </c>
      <c r="C359" s="136" t="s">
        <v>576</v>
      </c>
      <c r="D359" s="136" t="s">
        <v>331</v>
      </c>
      <c r="E359" s="136" t="s">
        <v>625</v>
      </c>
      <c r="F359" s="118"/>
      <c r="G359" s="78">
        <v>746571440.10000002</v>
      </c>
      <c r="H359" s="78">
        <v>750197026.46000004</v>
      </c>
      <c r="I359" s="78">
        <v>0</v>
      </c>
    </row>
    <row r="360" spans="1:9" x14ac:dyDescent="0.25">
      <c r="A360" s="136" t="s">
        <v>843</v>
      </c>
      <c r="B360" s="136" t="s">
        <v>3</v>
      </c>
      <c r="C360" s="136" t="s">
        <v>576</v>
      </c>
      <c r="D360" s="136" t="s">
        <v>331</v>
      </c>
      <c r="E360" s="136" t="s">
        <v>627</v>
      </c>
      <c r="F360" s="118"/>
      <c r="G360" s="78">
        <v>746571440.10000002</v>
      </c>
      <c r="H360" s="78">
        <v>750197026.46000004</v>
      </c>
      <c r="I360" s="78">
        <v>0</v>
      </c>
    </row>
    <row r="361" spans="1:9" ht="31.5" x14ac:dyDescent="0.25">
      <c r="A361" s="136" t="s">
        <v>818</v>
      </c>
      <c r="B361" s="136" t="s">
        <v>3</v>
      </c>
      <c r="C361" s="136" t="s">
        <v>576</v>
      </c>
      <c r="D361" s="136" t="s">
        <v>331</v>
      </c>
      <c r="E361" s="136" t="s">
        <v>627</v>
      </c>
      <c r="F361" s="136" t="s">
        <v>431</v>
      </c>
      <c r="G361" s="78">
        <v>746571440.10000002</v>
      </c>
      <c r="H361" s="78">
        <v>750197026.46000004</v>
      </c>
      <c r="I361" s="78">
        <v>0</v>
      </c>
    </row>
    <row r="362" spans="1:9" x14ac:dyDescent="0.25">
      <c r="A362" s="136" t="s">
        <v>696</v>
      </c>
      <c r="B362" s="136" t="s">
        <v>3</v>
      </c>
      <c r="C362" s="136" t="s">
        <v>313</v>
      </c>
      <c r="D362" s="118"/>
      <c r="E362" s="118"/>
      <c r="F362" s="118"/>
      <c r="G362" s="78">
        <v>18782036.280000001</v>
      </c>
      <c r="H362" s="78">
        <v>0</v>
      </c>
      <c r="I362" s="78">
        <v>0</v>
      </c>
    </row>
    <row r="363" spans="1:9" x14ac:dyDescent="0.25">
      <c r="A363" s="136" t="s">
        <v>697</v>
      </c>
      <c r="B363" s="136" t="s">
        <v>3</v>
      </c>
      <c r="C363" s="136" t="s">
        <v>313</v>
      </c>
      <c r="D363" s="136" t="s">
        <v>343</v>
      </c>
      <c r="E363" s="118"/>
      <c r="F363" s="118"/>
      <c r="G363" s="78">
        <v>1162898</v>
      </c>
      <c r="H363" s="78">
        <v>0</v>
      </c>
      <c r="I363" s="78">
        <v>0</v>
      </c>
    </row>
    <row r="364" spans="1:9" ht="63" x14ac:dyDescent="0.25">
      <c r="A364" s="136" t="s">
        <v>788</v>
      </c>
      <c r="B364" s="136" t="s">
        <v>3</v>
      </c>
      <c r="C364" s="136" t="s">
        <v>313</v>
      </c>
      <c r="D364" s="136" t="s">
        <v>343</v>
      </c>
      <c r="E364" s="136" t="s">
        <v>665</v>
      </c>
      <c r="F364" s="118"/>
      <c r="G364" s="78">
        <v>1162898</v>
      </c>
      <c r="H364" s="78">
        <v>0</v>
      </c>
      <c r="I364" s="78">
        <v>0</v>
      </c>
    </row>
    <row r="365" spans="1:9" x14ac:dyDescent="0.25">
      <c r="A365" s="136" t="s">
        <v>723</v>
      </c>
      <c r="B365" s="136" t="s">
        <v>3</v>
      </c>
      <c r="C365" s="136" t="s">
        <v>313</v>
      </c>
      <c r="D365" s="136" t="s">
        <v>343</v>
      </c>
      <c r="E365" s="136" t="s">
        <v>666</v>
      </c>
      <c r="F365" s="118"/>
      <c r="G365" s="78">
        <v>1162898</v>
      </c>
      <c r="H365" s="78">
        <v>0</v>
      </c>
      <c r="I365" s="78">
        <v>0</v>
      </c>
    </row>
    <row r="366" spans="1:9" x14ac:dyDescent="0.25">
      <c r="A366" s="136" t="s">
        <v>724</v>
      </c>
      <c r="B366" s="136" t="s">
        <v>3</v>
      </c>
      <c r="C366" s="136" t="s">
        <v>313</v>
      </c>
      <c r="D366" s="136" t="s">
        <v>343</v>
      </c>
      <c r="E366" s="136" t="s">
        <v>666</v>
      </c>
      <c r="F366" s="118"/>
      <c r="G366" s="78">
        <v>1162898</v>
      </c>
      <c r="H366" s="78">
        <v>0</v>
      </c>
      <c r="I366" s="78">
        <v>0</v>
      </c>
    </row>
    <row r="367" spans="1:9" ht="63" x14ac:dyDescent="0.25">
      <c r="A367" s="136" t="s">
        <v>789</v>
      </c>
      <c r="B367" s="136" t="s">
        <v>3</v>
      </c>
      <c r="C367" s="136" t="s">
        <v>313</v>
      </c>
      <c r="D367" s="136" t="s">
        <v>343</v>
      </c>
      <c r="E367" s="136" t="s">
        <v>668</v>
      </c>
      <c r="F367" s="118"/>
      <c r="G367" s="78">
        <v>1162898</v>
      </c>
      <c r="H367" s="78">
        <v>0</v>
      </c>
      <c r="I367" s="78">
        <v>0</v>
      </c>
    </row>
    <row r="368" spans="1:9" ht="47.25" x14ac:dyDescent="0.25">
      <c r="A368" s="136" t="s">
        <v>687</v>
      </c>
      <c r="B368" s="136" t="s">
        <v>3</v>
      </c>
      <c r="C368" s="136" t="s">
        <v>313</v>
      </c>
      <c r="D368" s="136" t="s">
        <v>343</v>
      </c>
      <c r="E368" s="136" t="s">
        <v>668</v>
      </c>
      <c r="F368" s="136" t="s">
        <v>318</v>
      </c>
      <c r="G368" s="78">
        <v>1162898</v>
      </c>
      <c r="H368" s="78">
        <v>0</v>
      </c>
      <c r="I368" s="78">
        <v>0</v>
      </c>
    </row>
    <row r="369" spans="1:9" x14ac:dyDescent="0.25">
      <c r="A369" s="136" t="s">
        <v>756</v>
      </c>
      <c r="B369" s="136" t="s">
        <v>3</v>
      </c>
      <c r="C369" s="136" t="s">
        <v>313</v>
      </c>
      <c r="D369" s="136" t="s">
        <v>313</v>
      </c>
      <c r="E369" s="118"/>
      <c r="F369" s="118"/>
      <c r="G369" s="78">
        <v>2011245.41</v>
      </c>
      <c r="H369" s="78">
        <v>0</v>
      </c>
      <c r="I369" s="78">
        <v>0</v>
      </c>
    </row>
    <row r="370" spans="1:9" ht="47.25" x14ac:dyDescent="0.25">
      <c r="A370" s="136" t="s">
        <v>719</v>
      </c>
      <c r="B370" s="136" t="s">
        <v>3</v>
      </c>
      <c r="C370" s="136" t="s">
        <v>313</v>
      </c>
      <c r="D370" s="136" t="s">
        <v>313</v>
      </c>
      <c r="E370" s="136" t="s">
        <v>462</v>
      </c>
      <c r="F370" s="118"/>
      <c r="G370" s="78">
        <v>2011245.41</v>
      </c>
      <c r="H370" s="78">
        <v>0</v>
      </c>
      <c r="I370" s="78">
        <v>0</v>
      </c>
    </row>
    <row r="371" spans="1:9" x14ac:dyDescent="0.25">
      <c r="A371" s="136" t="s">
        <v>757</v>
      </c>
      <c r="B371" s="136" t="s">
        <v>3</v>
      </c>
      <c r="C371" s="136" t="s">
        <v>313</v>
      </c>
      <c r="D371" s="136" t="s">
        <v>313</v>
      </c>
      <c r="E371" s="136" t="s">
        <v>469</v>
      </c>
      <c r="F371" s="118"/>
      <c r="G371" s="78">
        <v>942252.36</v>
      </c>
      <c r="H371" s="78">
        <v>0</v>
      </c>
      <c r="I371" s="78">
        <v>0</v>
      </c>
    </row>
    <row r="372" spans="1:9" ht="31.5" x14ac:dyDescent="0.25">
      <c r="A372" s="136" t="s">
        <v>758</v>
      </c>
      <c r="B372" s="136" t="s">
        <v>3</v>
      </c>
      <c r="C372" s="136" t="s">
        <v>313</v>
      </c>
      <c r="D372" s="136" t="s">
        <v>313</v>
      </c>
      <c r="E372" s="136" t="s">
        <v>470</v>
      </c>
      <c r="F372" s="118"/>
      <c r="G372" s="78">
        <v>942252.36</v>
      </c>
      <c r="H372" s="78">
        <v>0</v>
      </c>
      <c r="I372" s="78">
        <v>0</v>
      </c>
    </row>
    <row r="373" spans="1:9" ht="47.25" x14ac:dyDescent="0.25">
      <c r="A373" s="136" t="s">
        <v>759</v>
      </c>
      <c r="B373" s="136" t="s">
        <v>3</v>
      </c>
      <c r="C373" s="136" t="s">
        <v>313</v>
      </c>
      <c r="D373" s="136" t="s">
        <v>313</v>
      </c>
      <c r="E373" s="136" t="s">
        <v>474</v>
      </c>
      <c r="F373" s="118"/>
      <c r="G373" s="78">
        <v>932088.36</v>
      </c>
      <c r="H373" s="78">
        <v>0</v>
      </c>
      <c r="I373" s="78">
        <v>0</v>
      </c>
    </row>
    <row r="374" spans="1:9" ht="47.25" x14ac:dyDescent="0.25">
      <c r="A374" s="136" t="s">
        <v>687</v>
      </c>
      <c r="B374" s="136" t="s">
        <v>3</v>
      </c>
      <c r="C374" s="136" t="s">
        <v>313</v>
      </c>
      <c r="D374" s="136" t="s">
        <v>313</v>
      </c>
      <c r="E374" s="136" t="s">
        <v>474</v>
      </c>
      <c r="F374" s="136" t="s">
        <v>318</v>
      </c>
      <c r="G374" s="78">
        <v>932088.36</v>
      </c>
      <c r="H374" s="78">
        <v>0</v>
      </c>
      <c r="I374" s="78">
        <v>0</v>
      </c>
    </row>
    <row r="375" spans="1:9" ht="47.25" x14ac:dyDescent="0.25">
      <c r="A375" s="136" t="s">
        <v>761</v>
      </c>
      <c r="B375" s="136" t="s">
        <v>3</v>
      </c>
      <c r="C375" s="136" t="s">
        <v>313</v>
      </c>
      <c r="D375" s="136" t="s">
        <v>313</v>
      </c>
      <c r="E375" s="136" t="s">
        <v>480</v>
      </c>
      <c r="F375" s="118"/>
      <c r="G375" s="78">
        <v>10164</v>
      </c>
      <c r="H375" s="78">
        <v>0</v>
      </c>
      <c r="I375" s="78">
        <v>0</v>
      </c>
    </row>
    <row r="376" spans="1:9" ht="47.25" x14ac:dyDescent="0.25">
      <c r="A376" s="136" t="s">
        <v>687</v>
      </c>
      <c r="B376" s="136" t="s">
        <v>3</v>
      </c>
      <c r="C376" s="136" t="s">
        <v>313</v>
      </c>
      <c r="D376" s="136" t="s">
        <v>313</v>
      </c>
      <c r="E376" s="136" t="s">
        <v>480</v>
      </c>
      <c r="F376" s="136" t="s">
        <v>318</v>
      </c>
      <c r="G376" s="78">
        <v>10164</v>
      </c>
      <c r="H376" s="78">
        <v>0</v>
      </c>
      <c r="I376" s="78">
        <v>0</v>
      </c>
    </row>
    <row r="377" spans="1:9" ht="31.5" x14ac:dyDescent="0.25">
      <c r="A377" s="136" t="s">
        <v>892</v>
      </c>
      <c r="B377" s="136" t="s">
        <v>3</v>
      </c>
      <c r="C377" s="136" t="s">
        <v>313</v>
      </c>
      <c r="D377" s="136" t="s">
        <v>313</v>
      </c>
      <c r="E377" s="136" t="s">
        <v>481</v>
      </c>
      <c r="F377" s="118"/>
      <c r="G377" s="78">
        <v>1068993.05</v>
      </c>
      <c r="H377" s="78">
        <v>0</v>
      </c>
      <c r="I377" s="78">
        <v>0</v>
      </c>
    </row>
    <row r="378" spans="1:9" ht="31.5" x14ac:dyDescent="0.25">
      <c r="A378" s="136" t="s">
        <v>893</v>
      </c>
      <c r="B378" s="136" t="s">
        <v>3</v>
      </c>
      <c r="C378" s="136" t="s">
        <v>313</v>
      </c>
      <c r="D378" s="136" t="s">
        <v>313</v>
      </c>
      <c r="E378" s="136" t="s">
        <v>482</v>
      </c>
      <c r="F378" s="118"/>
      <c r="G378" s="78">
        <v>1068993.05</v>
      </c>
      <c r="H378" s="78">
        <v>0</v>
      </c>
      <c r="I378" s="78">
        <v>0</v>
      </c>
    </row>
    <row r="379" spans="1:9" ht="31.5" x14ac:dyDescent="0.25">
      <c r="A379" s="136" t="s">
        <v>894</v>
      </c>
      <c r="B379" s="136" t="s">
        <v>3</v>
      </c>
      <c r="C379" s="136" t="s">
        <v>313</v>
      </c>
      <c r="D379" s="136" t="s">
        <v>313</v>
      </c>
      <c r="E379" s="136" t="s">
        <v>484</v>
      </c>
      <c r="F379" s="118"/>
      <c r="G379" s="78">
        <v>1068993.05</v>
      </c>
      <c r="H379" s="78">
        <v>0</v>
      </c>
      <c r="I379" s="78">
        <v>0</v>
      </c>
    </row>
    <row r="380" spans="1:9" ht="47.25" x14ac:dyDescent="0.25">
      <c r="A380" s="136" t="s">
        <v>687</v>
      </c>
      <c r="B380" s="136" t="s">
        <v>3</v>
      </c>
      <c r="C380" s="136" t="s">
        <v>313</v>
      </c>
      <c r="D380" s="136" t="s">
        <v>313</v>
      </c>
      <c r="E380" s="136" t="s">
        <v>484</v>
      </c>
      <c r="F380" s="136" t="s">
        <v>318</v>
      </c>
      <c r="G380" s="78">
        <v>1068993.05</v>
      </c>
      <c r="H380" s="78">
        <v>0</v>
      </c>
      <c r="I380" s="78">
        <v>0</v>
      </c>
    </row>
    <row r="381" spans="1:9" x14ac:dyDescent="0.25">
      <c r="A381" s="136" t="s">
        <v>762</v>
      </c>
      <c r="B381" s="136" t="s">
        <v>3</v>
      </c>
      <c r="C381" s="136" t="s">
        <v>313</v>
      </c>
      <c r="D381" s="136" t="s">
        <v>362</v>
      </c>
      <c r="E381" s="118"/>
      <c r="F381" s="118"/>
      <c r="G381" s="78">
        <v>15607892.869999999</v>
      </c>
      <c r="H381" s="78">
        <v>0</v>
      </c>
      <c r="I381" s="78">
        <v>0</v>
      </c>
    </row>
    <row r="382" spans="1:9" ht="31.5" x14ac:dyDescent="0.25">
      <c r="A382" s="136" t="s">
        <v>731</v>
      </c>
      <c r="B382" s="136" t="s">
        <v>3</v>
      </c>
      <c r="C382" s="136" t="s">
        <v>313</v>
      </c>
      <c r="D382" s="136" t="s">
        <v>362</v>
      </c>
      <c r="E382" s="136" t="s">
        <v>669</v>
      </c>
      <c r="F382" s="118"/>
      <c r="G382" s="78">
        <v>15607892.869999999</v>
      </c>
      <c r="H382" s="78">
        <v>0</v>
      </c>
      <c r="I382" s="78">
        <v>0</v>
      </c>
    </row>
    <row r="383" spans="1:9" x14ac:dyDescent="0.25">
      <c r="A383" s="136" t="s">
        <v>723</v>
      </c>
      <c r="B383" s="136" t="s">
        <v>3</v>
      </c>
      <c r="C383" s="136" t="s">
        <v>313</v>
      </c>
      <c r="D383" s="136" t="s">
        <v>362</v>
      </c>
      <c r="E383" s="136" t="s">
        <v>670</v>
      </c>
      <c r="F383" s="118"/>
      <c r="G383" s="78">
        <v>15607892.869999999</v>
      </c>
      <c r="H383" s="78">
        <v>0</v>
      </c>
      <c r="I383" s="78">
        <v>0</v>
      </c>
    </row>
    <row r="384" spans="1:9" x14ac:dyDescent="0.25">
      <c r="A384" s="136" t="s">
        <v>724</v>
      </c>
      <c r="B384" s="136" t="s">
        <v>3</v>
      </c>
      <c r="C384" s="136" t="s">
        <v>313</v>
      </c>
      <c r="D384" s="136" t="s">
        <v>362</v>
      </c>
      <c r="E384" s="136" t="s">
        <v>670</v>
      </c>
      <c r="F384" s="118"/>
      <c r="G384" s="78">
        <v>15607892.869999999</v>
      </c>
      <c r="H384" s="78">
        <v>0</v>
      </c>
      <c r="I384" s="78">
        <v>0</v>
      </c>
    </row>
    <row r="385" spans="1:9" ht="31.5" x14ac:dyDescent="0.25">
      <c r="A385" s="136" t="s">
        <v>706</v>
      </c>
      <c r="B385" s="136" t="s">
        <v>3</v>
      </c>
      <c r="C385" s="136" t="s">
        <v>313</v>
      </c>
      <c r="D385" s="136" t="s">
        <v>362</v>
      </c>
      <c r="E385" s="136" t="s">
        <v>1300</v>
      </c>
      <c r="F385" s="118"/>
      <c r="G385" s="78">
        <v>15607892.869999999</v>
      </c>
      <c r="H385" s="78">
        <v>0</v>
      </c>
      <c r="I385" s="78">
        <v>0</v>
      </c>
    </row>
    <row r="386" spans="1:9" ht="47.25" x14ac:dyDescent="0.25">
      <c r="A386" s="136" t="s">
        <v>687</v>
      </c>
      <c r="B386" s="136" t="s">
        <v>3</v>
      </c>
      <c r="C386" s="136" t="s">
        <v>313</v>
      </c>
      <c r="D386" s="136" t="s">
        <v>362</v>
      </c>
      <c r="E386" s="136" t="s">
        <v>1300</v>
      </c>
      <c r="F386" s="136" t="s">
        <v>318</v>
      </c>
      <c r="G386" s="78">
        <v>15607892.869999999</v>
      </c>
      <c r="H386" s="78">
        <v>0</v>
      </c>
      <c r="I386" s="78">
        <v>0</v>
      </c>
    </row>
    <row r="387" spans="1:9" x14ac:dyDescent="0.25">
      <c r="A387" s="136" t="s">
        <v>709</v>
      </c>
      <c r="B387" s="136" t="s">
        <v>3</v>
      </c>
      <c r="C387" s="136" t="s">
        <v>405</v>
      </c>
      <c r="D387" s="118"/>
      <c r="E387" s="118"/>
      <c r="F387" s="118"/>
      <c r="G387" s="78">
        <v>3021705.4</v>
      </c>
      <c r="H387" s="78">
        <v>0</v>
      </c>
      <c r="I387" s="78">
        <v>0</v>
      </c>
    </row>
    <row r="388" spans="1:9" x14ac:dyDescent="0.25">
      <c r="A388" s="136" t="s">
        <v>710</v>
      </c>
      <c r="B388" s="136" t="s">
        <v>3</v>
      </c>
      <c r="C388" s="136" t="s">
        <v>405</v>
      </c>
      <c r="D388" s="136" t="s">
        <v>314</v>
      </c>
      <c r="E388" s="118"/>
      <c r="F388" s="118"/>
      <c r="G388" s="78">
        <v>3021705.4</v>
      </c>
      <c r="H388" s="78">
        <v>0</v>
      </c>
      <c r="I388" s="78">
        <v>0</v>
      </c>
    </row>
    <row r="389" spans="1:9" ht="63" x14ac:dyDescent="0.25">
      <c r="A389" s="136" t="s">
        <v>788</v>
      </c>
      <c r="B389" s="136" t="s">
        <v>3</v>
      </c>
      <c r="C389" s="136" t="s">
        <v>405</v>
      </c>
      <c r="D389" s="136" t="s">
        <v>314</v>
      </c>
      <c r="E389" s="136" t="s">
        <v>665</v>
      </c>
      <c r="F389" s="118"/>
      <c r="G389" s="78">
        <v>3021705.4</v>
      </c>
      <c r="H389" s="78">
        <v>0</v>
      </c>
      <c r="I389" s="78">
        <v>0</v>
      </c>
    </row>
    <row r="390" spans="1:9" x14ac:dyDescent="0.25">
      <c r="A390" s="136" t="s">
        <v>723</v>
      </c>
      <c r="B390" s="136" t="s">
        <v>3</v>
      </c>
      <c r="C390" s="136" t="s">
        <v>405</v>
      </c>
      <c r="D390" s="136" t="s">
        <v>314</v>
      </c>
      <c r="E390" s="136" t="s">
        <v>666</v>
      </c>
      <c r="F390" s="118"/>
      <c r="G390" s="78">
        <v>3021705.4</v>
      </c>
      <c r="H390" s="78">
        <v>0</v>
      </c>
      <c r="I390" s="78">
        <v>0</v>
      </c>
    </row>
    <row r="391" spans="1:9" x14ac:dyDescent="0.25">
      <c r="A391" s="136" t="s">
        <v>724</v>
      </c>
      <c r="B391" s="136" t="s">
        <v>3</v>
      </c>
      <c r="C391" s="136" t="s">
        <v>405</v>
      </c>
      <c r="D391" s="136" t="s">
        <v>314</v>
      </c>
      <c r="E391" s="136" t="s">
        <v>666</v>
      </c>
      <c r="F391" s="118"/>
      <c r="G391" s="78">
        <v>3021705.4</v>
      </c>
      <c r="H391" s="78">
        <v>0</v>
      </c>
      <c r="I391" s="78">
        <v>0</v>
      </c>
    </row>
    <row r="392" spans="1:9" ht="63" x14ac:dyDescent="0.25">
      <c r="A392" s="136" t="s">
        <v>789</v>
      </c>
      <c r="B392" s="136" t="s">
        <v>3</v>
      </c>
      <c r="C392" s="136" t="s">
        <v>405</v>
      </c>
      <c r="D392" s="136" t="s">
        <v>314</v>
      </c>
      <c r="E392" s="136" t="s">
        <v>668</v>
      </c>
      <c r="F392" s="118"/>
      <c r="G392" s="78">
        <v>3021705.4</v>
      </c>
      <c r="H392" s="78">
        <v>0</v>
      </c>
      <c r="I392" s="78">
        <v>0</v>
      </c>
    </row>
    <row r="393" spans="1:9" ht="47.25" x14ac:dyDescent="0.25">
      <c r="A393" s="136" t="s">
        <v>687</v>
      </c>
      <c r="B393" s="136" t="s">
        <v>3</v>
      </c>
      <c r="C393" s="136" t="s">
        <v>405</v>
      </c>
      <c r="D393" s="136" t="s">
        <v>314</v>
      </c>
      <c r="E393" s="136" t="s">
        <v>668</v>
      </c>
      <c r="F393" s="136" t="s">
        <v>318</v>
      </c>
      <c r="G393" s="78">
        <v>3021705.4</v>
      </c>
      <c r="H393" s="78">
        <v>0</v>
      </c>
      <c r="I393" s="78">
        <v>0</v>
      </c>
    </row>
    <row r="394" spans="1:9" x14ac:dyDescent="0.25">
      <c r="A394" s="136" t="s">
        <v>844</v>
      </c>
      <c r="B394" s="136" t="s">
        <v>3</v>
      </c>
      <c r="C394" s="136" t="s">
        <v>438</v>
      </c>
      <c r="D394" s="118"/>
      <c r="E394" s="118"/>
      <c r="F394" s="118"/>
      <c r="G394" s="78">
        <v>506810.15</v>
      </c>
      <c r="H394" s="78">
        <v>0</v>
      </c>
      <c r="I394" s="78">
        <v>0</v>
      </c>
    </row>
    <row r="395" spans="1:9" x14ac:dyDescent="0.25">
      <c r="A395" s="136" t="s">
        <v>845</v>
      </c>
      <c r="B395" s="136" t="s">
        <v>3</v>
      </c>
      <c r="C395" s="136" t="s">
        <v>438</v>
      </c>
      <c r="D395" s="136" t="s">
        <v>331</v>
      </c>
      <c r="E395" s="118"/>
      <c r="F395" s="118"/>
      <c r="G395" s="78">
        <v>506810.15</v>
      </c>
      <c r="H395" s="78">
        <v>0</v>
      </c>
      <c r="I395" s="78">
        <v>0</v>
      </c>
    </row>
    <row r="396" spans="1:9" ht="63" x14ac:dyDescent="0.25">
      <c r="A396" s="136" t="s">
        <v>788</v>
      </c>
      <c r="B396" s="136" t="s">
        <v>3</v>
      </c>
      <c r="C396" s="136" t="s">
        <v>438</v>
      </c>
      <c r="D396" s="136" t="s">
        <v>331</v>
      </c>
      <c r="E396" s="136" t="s">
        <v>665</v>
      </c>
      <c r="F396" s="118"/>
      <c r="G396" s="78">
        <v>506810.15</v>
      </c>
      <c r="H396" s="78">
        <v>0</v>
      </c>
      <c r="I396" s="78">
        <v>0</v>
      </c>
    </row>
    <row r="397" spans="1:9" x14ac:dyDescent="0.25">
      <c r="A397" s="136" t="s">
        <v>723</v>
      </c>
      <c r="B397" s="136" t="s">
        <v>3</v>
      </c>
      <c r="C397" s="136" t="s">
        <v>438</v>
      </c>
      <c r="D397" s="136" t="s">
        <v>331</v>
      </c>
      <c r="E397" s="136" t="s">
        <v>666</v>
      </c>
      <c r="F397" s="118"/>
      <c r="G397" s="78">
        <v>506810.15</v>
      </c>
      <c r="H397" s="78">
        <v>0</v>
      </c>
      <c r="I397" s="78">
        <v>0</v>
      </c>
    </row>
    <row r="398" spans="1:9" x14ac:dyDescent="0.25">
      <c r="A398" s="136" t="s">
        <v>724</v>
      </c>
      <c r="B398" s="136" t="s">
        <v>3</v>
      </c>
      <c r="C398" s="136" t="s">
        <v>438</v>
      </c>
      <c r="D398" s="136" t="s">
        <v>331</v>
      </c>
      <c r="E398" s="136" t="s">
        <v>666</v>
      </c>
      <c r="F398" s="118"/>
      <c r="G398" s="78">
        <v>506810.15</v>
      </c>
      <c r="H398" s="78">
        <v>0</v>
      </c>
      <c r="I398" s="78">
        <v>0</v>
      </c>
    </row>
    <row r="399" spans="1:9" ht="63" x14ac:dyDescent="0.25">
      <c r="A399" s="136" t="s">
        <v>789</v>
      </c>
      <c r="B399" s="136" t="s">
        <v>3</v>
      </c>
      <c r="C399" s="136" t="s">
        <v>438</v>
      </c>
      <c r="D399" s="136" t="s">
        <v>331</v>
      </c>
      <c r="E399" s="136" t="s">
        <v>668</v>
      </c>
      <c r="F399" s="118"/>
      <c r="G399" s="78">
        <v>506810.15</v>
      </c>
      <c r="H399" s="78">
        <v>0</v>
      </c>
      <c r="I399" s="78">
        <v>0</v>
      </c>
    </row>
    <row r="400" spans="1:9" ht="47.25" x14ac:dyDescent="0.25">
      <c r="A400" s="136" t="s">
        <v>687</v>
      </c>
      <c r="B400" s="136" t="s">
        <v>3</v>
      </c>
      <c r="C400" s="136" t="s">
        <v>438</v>
      </c>
      <c r="D400" s="136" t="s">
        <v>331</v>
      </c>
      <c r="E400" s="136" t="s">
        <v>668</v>
      </c>
      <c r="F400" s="136" t="s">
        <v>318</v>
      </c>
      <c r="G400" s="78">
        <v>506810.15</v>
      </c>
      <c r="H400" s="78">
        <v>0</v>
      </c>
      <c r="I400" s="78">
        <v>0</v>
      </c>
    </row>
    <row r="401" spans="1:9" ht="31.5" x14ac:dyDescent="0.25">
      <c r="A401" s="136" t="s">
        <v>4</v>
      </c>
      <c r="B401" s="136" t="s">
        <v>848</v>
      </c>
      <c r="C401" s="118"/>
      <c r="D401" s="118"/>
      <c r="E401" s="118"/>
      <c r="F401" s="118"/>
      <c r="G401" s="78">
        <v>95776119.959999993</v>
      </c>
      <c r="H401" s="78">
        <v>51591327.93</v>
      </c>
      <c r="I401" s="78">
        <v>50175776.289999999</v>
      </c>
    </row>
    <row r="402" spans="1:9" x14ac:dyDescent="0.25">
      <c r="A402" s="136" t="s">
        <v>696</v>
      </c>
      <c r="B402" s="136" t="s">
        <v>848</v>
      </c>
      <c r="C402" s="136" t="s">
        <v>313</v>
      </c>
      <c r="D402" s="118"/>
      <c r="E402" s="118"/>
      <c r="F402" s="118"/>
      <c r="G402" s="78">
        <v>57810717.109999999</v>
      </c>
      <c r="H402" s="78">
        <v>27738073.260000002</v>
      </c>
      <c r="I402" s="78">
        <v>26871794.84</v>
      </c>
    </row>
    <row r="403" spans="1:9" x14ac:dyDescent="0.25">
      <c r="A403" s="136" t="s">
        <v>697</v>
      </c>
      <c r="B403" s="136" t="s">
        <v>848</v>
      </c>
      <c r="C403" s="136" t="s">
        <v>313</v>
      </c>
      <c r="D403" s="136" t="s">
        <v>343</v>
      </c>
      <c r="E403" s="118"/>
      <c r="F403" s="118"/>
      <c r="G403" s="78">
        <v>57810717.109999999</v>
      </c>
      <c r="H403" s="78">
        <v>27738073.260000002</v>
      </c>
      <c r="I403" s="78">
        <v>26871794.84</v>
      </c>
    </row>
    <row r="404" spans="1:9" ht="31.5" x14ac:dyDescent="0.25">
      <c r="A404" s="136" t="s">
        <v>698</v>
      </c>
      <c r="B404" s="136" t="s">
        <v>848</v>
      </c>
      <c r="C404" s="136" t="s">
        <v>313</v>
      </c>
      <c r="D404" s="136" t="s">
        <v>343</v>
      </c>
      <c r="E404" s="136" t="s">
        <v>310</v>
      </c>
      <c r="F404" s="118"/>
      <c r="G404" s="78">
        <v>55705452.109999999</v>
      </c>
      <c r="H404" s="78">
        <v>27738073.260000002</v>
      </c>
      <c r="I404" s="78">
        <v>26871794.84</v>
      </c>
    </row>
    <row r="405" spans="1:9" ht="31.5" x14ac:dyDescent="0.25">
      <c r="A405" s="136" t="s">
        <v>699</v>
      </c>
      <c r="B405" s="136" t="s">
        <v>848</v>
      </c>
      <c r="C405" s="136" t="s">
        <v>313</v>
      </c>
      <c r="D405" s="136" t="s">
        <v>343</v>
      </c>
      <c r="E405" s="136" t="s">
        <v>341</v>
      </c>
      <c r="F405" s="118"/>
      <c r="G405" s="78">
        <v>55016452.109999999</v>
      </c>
      <c r="H405" s="78">
        <v>27738073.260000002</v>
      </c>
      <c r="I405" s="78">
        <v>26871794.84</v>
      </c>
    </row>
    <row r="406" spans="1:9" ht="47.25" x14ac:dyDescent="0.25">
      <c r="A406" s="136" t="s">
        <v>700</v>
      </c>
      <c r="B406" s="136" t="s">
        <v>848</v>
      </c>
      <c r="C406" s="136" t="s">
        <v>313</v>
      </c>
      <c r="D406" s="136" t="s">
        <v>343</v>
      </c>
      <c r="E406" s="136" t="s">
        <v>342</v>
      </c>
      <c r="F406" s="118"/>
      <c r="G406" s="78">
        <v>47050634.340000004</v>
      </c>
      <c r="H406" s="78">
        <v>27738073.260000002</v>
      </c>
      <c r="I406" s="78">
        <v>26871794.84</v>
      </c>
    </row>
    <row r="407" spans="1:9" ht="31.5" x14ac:dyDescent="0.25">
      <c r="A407" s="136" t="s">
        <v>686</v>
      </c>
      <c r="B407" s="136" t="s">
        <v>848</v>
      </c>
      <c r="C407" s="136" t="s">
        <v>313</v>
      </c>
      <c r="D407" s="136" t="s">
        <v>343</v>
      </c>
      <c r="E407" s="136" t="s">
        <v>344</v>
      </c>
      <c r="F407" s="118"/>
      <c r="G407" s="78">
        <v>6920455.5599999996</v>
      </c>
      <c r="H407" s="78">
        <v>6920455.5599999996</v>
      </c>
      <c r="I407" s="78">
        <v>6920455.5599999996</v>
      </c>
    </row>
    <row r="408" spans="1:9" ht="31.5" customHeight="1" x14ac:dyDescent="0.25">
      <c r="A408" s="136" t="s">
        <v>687</v>
      </c>
      <c r="B408" s="136" t="s">
        <v>848</v>
      </c>
      <c r="C408" s="136" t="s">
        <v>313</v>
      </c>
      <c r="D408" s="136" t="s">
        <v>343</v>
      </c>
      <c r="E408" s="136" t="s">
        <v>344</v>
      </c>
      <c r="F408" s="136" t="s">
        <v>318</v>
      </c>
      <c r="G408" s="78">
        <v>6920455.5599999996</v>
      </c>
      <c r="H408" s="78">
        <v>6920455.5599999996</v>
      </c>
      <c r="I408" s="78">
        <v>6920455.5599999996</v>
      </c>
    </row>
    <row r="409" spans="1:9" ht="47.25" x14ac:dyDescent="0.25">
      <c r="A409" s="136" t="s">
        <v>849</v>
      </c>
      <c r="B409" s="136" t="s">
        <v>848</v>
      </c>
      <c r="C409" s="136" t="s">
        <v>313</v>
      </c>
      <c r="D409" s="136" t="s">
        <v>343</v>
      </c>
      <c r="E409" s="136" t="s">
        <v>348</v>
      </c>
      <c r="F409" s="118"/>
      <c r="G409" s="78">
        <v>2660526.5499999998</v>
      </c>
      <c r="H409" s="78">
        <v>2660526.5499999998</v>
      </c>
      <c r="I409" s="78">
        <v>2660526.5499999998</v>
      </c>
    </row>
    <row r="410" spans="1:9" ht="47.25" x14ac:dyDescent="0.25">
      <c r="A410" s="136" t="s">
        <v>687</v>
      </c>
      <c r="B410" s="136" t="s">
        <v>848</v>
      </c>
      <c r="C410" s="136" t="s">
        <v>313</v>
      </c>
      <c r="D410" s="136" t="s">
        <v>343</v>
      </c>
      <c r="E410" s="136" t="s">
        <v>348</v>
      </c>
      <c r="F410" s="136" t="s">
        <v>318</v>
      </c>
      <c r="G410" s="78">
        <v>2660526.5499999998</v>
      </c>
      <c r="H410" s="78">
        <v>2660526.5499999998</v>
      </c>
      <c r="I410" s="78">
        <v>2660526.5499999998</v>
      </c>
    </row>
    <row r="411" spans="1:9" ht="31.5" x14ac:dyDescent="0.25">
      <c r="A411" s="136" t="s">
        <v>850</v>
      </c>
      <c r="B411" s="136" t="s">
        <v>848</v>
      </c>
      <c r="C411" s="136" t="s">
        <v>313</v>
      </c>
      <c r="D411" s="136" t="s">
        <v>343</v>
      </c>
      <c r="E411" s="136" t="s">
        <v>352</v>
      </c>
      <c r="F411" s="118"/>
      <c r="G411" s="78">
        <v>318000</v>
      </c>
      <c r="H411" s="78">
        <v>0</v>
      </c>
      <c r="I411" s="78">
        <v>0</v>
      </c>
    </row>
    <row r="412" spans="1:9" ht="47.25" x14ac:dyDescent="0.25">
      <c r="A412" s="136" t="s">
        <v>687</v>
      </c>
      <c r="B412" s="136" t="s">
        <v>848</v>
      </c>
      <c r="C412" s="136" t="s">
        <v>313</v>
      </c>
      <c r="D412" s="136" t="s">
        <v>343</v>
      </c>
      <c r="E412" s="136" t="s">
        <v>352</v>
      </c>
      <c r="F412" s="136" t="s">
        <v>318</v>
      </c>
      <c r="G412" s="78">
        <v>318000</v>
      </c>
      <c r="H412" s="78">
        <v>0</v>
      </c>
      <c r="I412" s="78">
        <v>0</v>
      </c>
    </row>
    <row r="413" spans="1:9" ht="31.5" x14ac:dyDescent="0.25">
      <c r="A413" s="136" t="s">
        <v>1301</v>
      </c>
      <c r="B413" s="136" t="s">
        <v>848</v>
      </c>
      <c r="C413" s="136" t="s">
        <v>313</v>
      </c>
      <c r="D413" s="136" t="s">
        <v>343</v>
      </c>
      <c r="E413" s="136" t="s">
        <v>1162</v>
      </c>
      <c r="F413" s="118"/>
      <c r="G413" s="78">
        <v>37151652.229999997</v>
      </c>
      <c r="H413" s="78">
        <v>18157091.149999999</v>
      </c>
      <c r="I413" s="78">
        <v>17290812.73</v>
      </c>
    </row>
    <row r="414" spans="1:9" ht="47.25" x14ac:dyDescent="0.25">
      <c r="A414" s="136" t="s">
        <v>687</v>
      </c>
      <c r="B414" s="136" t="s">
        <v>848</v>
      </c>
      <c r="C414" s="136" t="s">
        <v>313</v>
      </c>
      <c r="D414" s="136" t="s">
        <v>343</v>
      </c>
      <c r="E414" s="136" t="s">
        <v>1162</v>
      </c>
      <c r="F414" s="136" t="s">
        <v>318</v>
      </c>
      <c r="G414" s="78">
        <v>37151652.229999997</v>
      </c>
      <c r="H414" s="78">
        <v>18157091.149999999</v>
      </c>
      <c r="I414" s="78">
        <v>17290812.73</v>
      </c>
    </row>
    <row r="415" spans="1:9" ht="63" x14ac:dyDescent="0.25">
      <c r="A415" s="136" t="s">
        <v>702</v>
      </c>
      <c r="B415" s="136" t="s">
        <v>848</v>
      </c>
      <c r="C415" s="136" t="s">
        <v>313</v>
      </c>
      <c r="D415" s="136" t="s">
        <v>343</v>
      </c>
      <c r="E415" s="136" t="s">
        <v>353</v>
      </c>
      <c r="F415" s="118"/>
      <c r="G415" s="78">
        <v>7965817.7699999996</v>
      </c>
      <c r="H415" s="78">
        <v>0</v>
      </c>
      <c r="I415" s="78">
        <v>0</v>
      </c>
    </row>
    <row r="416" spans="1:9" ht="78.75" x14ac:dyDescent="0.25">
      <c r="A416" s="136" t="s">
        <v>851</v>
      </c>
      <c r="B416" s="136" t="s">
        <v>848</v>
      </c>
      <c r="C416" s="136" t="s">
        <v>313</v>
      </c>
      <c r="D416" s="136" t="s">
        <v>343</v>
      </c>
      <c r="E416" s="136" t="s">
        <v>359</v>
      </c>
      <c r="F416" s="118"/>
      <c r="G416" s="78">
        <v>7965817.7699999996</v>
      </c>
      <c r="H416" s="78">
        <v>0</v>
      </c>
      <c r="I416" s="78">
        <v>0</v>
      </c>
    </row>
    <row r="417" spans="1:9" ht="47.25" x14ac:dyDescent="0.25">
      <c r="A417" s="136" t="s">
        <v>687</v>
      </c>
      <c r="B417" s="136" t="s">
        <v>848</v>
      </c>
      <c r="C417" s="136" t="s">
        <v>313</v>
      </c>
      <c r="D417" s="136" t="s">
        <v>343</v>
      </c>
      <c r="E417" s="136" t="s">
        <v>359</v>
      </c>
      <c r="F417" s="136" t="s">
        <v>318</v>
      </c>
      <c r="G417" s="78">
        <v>7965817.7699999996</v>
      </c>
      <c r="H417" s="78">
        <v>0</v>
      </c>
      <c r="I417" s="78">
        <v>0</v>
      </c>
    </row>
    <row r="418" spans="1:9" ht="31.5" x14ac:dyDescent="0.25">
      <c r="A418" s="136" t="s">
        <v>704</v>
      </c>
      <c r="B418" s="136" t="s">
        <v>848</v>
      </c>
      <c r="C418" s="136" t="s">
        <v>313</v>
      </c>
      <c r="D418" s="136" t="s">
        <v>343</v>
      </c>
      <c r="E418" s="136" t="s">
        <v>376</v>
      </c>
      <c r="F418" s="118"/>
      <c r="G418" s="78">
        <v>689000</v>
      </c>
      <c r="H418" s="78">
        <v>0</v>
      </c>
      <c r="I418" s="78">
        <v>0</v>
      </c>
    </row>
    <row r="419" spans="1:9" ht="47.25" x14ac:dyDescent="0.25">
      <c r="A419" s="136" t="s">
        <v>707</v>
      </c>
      <c r="B419" s="136" t="s">
        <v>848</v>
      </c>
      <c r="C419" s="136" t="s">
        <v>313</v>
      </c>
      <c r="D419" s="136" t="s">
        <v>343</v>
      </c>
      <c r="E419" s="136" t="s">
        <v>382</v>
      </c>
      <c r="F419" s="118"/>
      <c r="G419" s="78">
        <v>689000</v>
      </c>
      <c r="H419" s="78">
        <v>0</v>
      </c>
      <c r="I419" s="78">
        <v>0</v>
      </c>
    </row>
    <row r="420" spans="1:9" ht="47.25" x14ac:dyDescent="0.25">
      <c r="A420" s="136" t="s">
        <v>852</v>
      </c>
      <c r="B420" s="136" t="s">
        <v>848</v>
      </c>
      <c r="C420" s="136" t="s">
        <v>313</v>
      </c>
      <c r="D420" s="136" t="s">
        <v>343</v>
      </c>
      <c r="E420" s="136" t="s">
        <v>1012</v>
      </c>
      <c r="F420" s="118"/>
      <c r="G420" s="78">
        <v>689000</v>
      </c>
      <c r="H420" s="78">
        <v>0</v>
      </c>
      <c r="I420" s="78">
        <v>0</v>
      </c>
    </row>
    <row r="421" spans="1:9" ht="47.25" x14ac:dyDescent="0.25">
      <c r="A421" s="136" t="s">
        <v>687</v>
      </c>
      <c r="B421" s="136" t="s">
        <v>848</v>
      </c>
      <c r="C421" s="136" t="s">
        <v>313</v>
      </c>
      <c r="D421" s="136" t="s">
        <v>343</v>
      </c>
      <c r="E421" s="136" t="s">
        <v>1012</v>
      </c>
      <c r="F421" s="136" t="s">
        <v>318</v>
      </c>
      <c r="G421" s="78">
        <v>689000</v>
      </c>
      <c r="H421" s="78">
        <v>0</v>
      </c>
      <c r="I421" s="78">
        <v>0</v>
      </c>
    </row>
    <row r="422" spans="1:9" ht="31.5" x14ac:dyDescent="0.25">
      <c r="A422" s="136" t="s">
        <v>963</v>
      </c>
      <c r="B422" s="136" t="s">
        <v>848</v>
      </c>
      <c r="C422" s="136" t="s">
        <v>313</v>
      </c>
      <c r="D422" s="136" t="s">
        <v>343</v>
      </c>
      <c r="E422" s="136" t="s">
        <v>964</v>
      </c>
      <c r="F422" s="118"/>
      <c r="G422" s="78">
        <v>2105265</v>
      </c>
      <c r="H422" s="78">
        <v>0</v>
      </c>
      <c r="I422" s="78">
        <v>0</v>
      </c>
    </row>
    <row r="423" spans="1:9" x14ac:dyDescent="0.25">
      <c r="A423" s="136" t="s">
        <v>723</v>
      </c>
      <c r="B423" s="136" t="s">
        <v>848</v>
      </c>
      <c r="C423" s="136" t="s">
        <v>313</v>
      </c>
      <c r="D423" s="136" t="s">
        <v>343</v>
      </c>
      <c r="E423" s="136" t="s">
        <v>965</v>
      </c>
      <c r="F423" s="118"/>
      <c r="G423" s="78">
        <v>2105265</v>
      </c>
      <c r="H423" s="78">
        <v>0</v>
      </c>
      <c r="I423" s="78">
        <v>0</v>
      </c>
    </row>
    <row r="424" spans="1:9" x14ac:dyDescent="0.25">
      <c r="A424" s="136" t="s">
        <v>724</v>
      </c>
      <c r="B424" s="136" t="s">
        <v>848</v>
      </c>
      <c r="C424" s="136" t="s">
        <v>313</v>
      </c>
      <c r="D424" s="136" t="s">
        <v>343</v>
      </c>
      <c r="E424" s="136" t="s">
        <v>965</v>
      </c>
      <c r="F424" s="118"/>
      <c r="G424" s="78">
        <v>2105265</v>
      </c>
      <c r="H424" s="78">
        <v>0</v>
      </c>
      <c r="I424" s="78">
        <v>0</v>
      </c>
    </row>
    <row r="425" spans="1:9" ht="31.5" x14ac:dyDescent="0.25">
      <c r="A425" s="136" t="s">
        <v>966</v>
      </c>
      <c r="B425" s="136" t="s">
        <v>848</v>
      </c>
      <c r="C425" s="136" t="s">
        <v>313</v>
      </c>
      <c r="D425" s="136" t="s">
        <v>343</v>
      </c>
      <c r="E425" s="136" t="s">
        <v>967</v>
      </c>
      <c r="F425" s="118"/>
      <c r="G425" s="78">
        <v>2105265</v>
      </c>
      <c r="H425" s="78">
        <v>0</v>
      </c>
      <c r="I425" s="78">
        <v>0</v>
      </c>
    </row>
    <row r="426" spans="1:9" ht="47.25" x14ac:dyDescent="0.25">
      <c r="A426" s="136" t="s">
        <v>687</v>
      </c>
      <c r="B426" s="136" t="s">
        <v>848</v>
      </c>
      <c r="C426" s="136" t="s">
        <v>313</v>
      </c>
      <c r="D426" s="136" t="s">
        <v>343</v>
      </c>
      <c r="E426" s="136" t="s">
        <v>967</v>
      </c>
      <c r="F426" s="136" t="s">
        <v>318</v>
      </c>
      <c r="G426" s="78">
        <v>2105265</v>
      </c>
      <c r="H426" s="78">
        <v>0</v>
      </c>
      <c r="I426" s="78">
        <v>0</v>
      </c>
    </row>
    <row r="427" spans="1:9" x14ac:dyDescent="0.25">
      <c r="A427" s="136" t="s">
        <v>844</v>
      </c>
      <c r="B427" s="136" t="s">
        <v>848</v>
      </c>
      <c r="C427" s="136" t="s">
        <v>438</v>
      </c>
      <c r="D427" s="118"/>
      <c r="E427" s="118"/>
      <c r="F427" s="118"/>
      <c r="G427" s="78">
        <v>37965402.850000001</v>
      </c>
      <c r="H427" s="78">
        <v>23853254.670000002</v>
      </c>
      <c r="I427" s="78">
        <v>23303981.449999999</v>
      </c>
    </row>
    <row r="428" spans="1:9" x14ac:dyDescent="0.25">
      <c r="A428" s="136" t="s">
        <v>845</v>
      </c>
      <c r="B428" s="136" t="s">
        <v>848</v>
      </c>
      <c r="C428" s="136" t="s">
        <v>438</v>
      </c>
      <c r="D428" s="136" t="s">
        <v>331</v>
      </c>
      <c r="E428" s="118"/>
      <c r="F428" s="118"/>
      <c r="G428" s="78">
        <v>34223772.119999997</v>
      </c>
      <c r="H428" s="78">
        <v>20310564.75</v>
      </c>
      <c r="I428" s="78">
        <v>19761291.530000001</v>
      </c>
    </row>
    <row r="429" spans="1:9" ht="47.25" x14ac:dyDescent="0.25">
      <c r="A429" s="136" t="s">
        <v>846</v>
      </c>
      <c r="B429" s="136" t="s">
        <v>848</v>
      </c>
      <c r="C429" s="136" t="s">
        <v>438</v>
      </c>
      <c r="D429" s="136" t="s">
        <v>331</v>
      </c>
      <c r="E429" s="136" t="s">
        <v>435</v>
      </c>
      <c r="F429" s="118"/>
      <c r="G429" s="78">
        <v>34223772.119999997</v>
      </c>
      <c r="H429" s="78">
        <v>20310564.75</v>
      </c>
      <c r="I429" s="78">
        <v>19761291.530000001</v>
      </c>
    </row>
    <row r="430" spans="1:9" ht="31.5" x14ac:dyDescent="0.25">
      <c r="A430" s="136" t="s">
        <v>847</v>
      </c>
      <c r="B430" s="136" t="s">
        <v>848</v>
      </c>
      <c r="C430" s="136" t="s">
        <v>438</v>
      </c>
      <c r="D430" s="136" t="s">
        <v>331</v>
      </c>
      <c r="E430" s="136" t="s">
        <v>436</v>
      </c>
      <c r="F430" s="118"/>
      <c r="G430" s="78">
        <v>17941715.43</v>
      </c>
      <c r="H430" s="78">
        <v>11885486.460000001</v>
      </c>
      <c r="I430" s="78">
        <v>11660954.449999999</v>
      </c>
    </row>
    <row r="431" spans="1:9" ht="47.25" x14ac:dyDescent="0.25">
      <c r="A431" s="136" t="s">
        <v>853</v>
      </c>
      <c r="B431" s="136" t="s">
        <v>848</v>
      </c>
      <c r="C431" s="136" t="s">
        <v>438</v>
      </c>
      <c r="D431" s="136" t="s">
        <v>331</v>
      </c>
      <c r="E431" s="136" t="s">
        <v>437</v>
      </c>
      <c r="F431" s="118"/>
      <c r="G431" s="78">
        <v>381500.5</v>
      </c>
      <c r="H431" s="78">
        <v>381500.5</v>
      </c>
      <c r="I431" s="78">
        <v>381500.5</v>
      </c>
    </row>
    <row r="432" spans="1:9" ht="63" x14ac:dyDescent="0.25">
      <c r="A432" s="136" t="s">
        <v>854</v>
      </c>
      <c r="B432" s="136" t="s">
        <v>848</v>
      </c>
      <c r="C432" s="136" t="s">
        <v>438</v>
      </c>
      <c r="D432" s="136" t="s">
        <v>331</v>
      </c>
      <c r="E432" s="136" t="s">
        <v>440</v>
      </c>
      <c r="F432" s="118"/>
      <c r="G432" s="78">
        <v>381500.5</v>
      </c>
      <c r="H432" s="78">
        <v>381500.5</v>
      </c>
      <c r="I432" s="78">
        <v>381500.5</v>
      </c>
    </row>
    <row r="433" spans="1:9" ht="47.25" x14ac:dyDescent="0.25">
      <c r="A433" s="136" t="s">
        <v>687</v>
      </c>
      <c r="B433" s="136" t="s">
        <v>848</v>
      </c>
      <c r="C433" s="136" t="s">
        <v>438</v>
      </c>
      <c r="D433" s="136" t="s">
        <v>331</v>
      </c>
      <c r="E433" s="136" t="s">
        <v>440</v>
      </c>
      <c r="F433" s="136" t="s">
        <v>318</v>
      </c>
      <c r="G433" s="78">
        <v>381500.5</v>
      </c>
      <c r="H433" s="78">
        <v>381500.5</v>
      </c>
      <c r="I433" s="78">
        <v>381500.5</v>
      </c>
    </row>
    <row r="434" spans="1:9" ht="47.25" x14ac:dyDescent="0.25">
      <c r="A434" s="136" t="s">
        <v>855</v>
      </c>
      <c r="B434" s="136" t="s">
        <v>848</v>
      </c>
      <c r="C434" s="136" t="s">
        <v>438</v>
      </c>
      <c r="D434" s="136" t="s">
        <v>331</v>
      </c>
      <c r="E434" s="136" t="s">
        <v>441</v>
      </c>
      <c r="F434" s="118"/>
      <c r="G434" s="78">
        <v>1182708.8700000001</v>
      </c>
      <c r="H434" s="78">
        <v>349708.87</v>
      </c>
      <c r="I434" s="78">
        <v>349708.87</v>
      </c>
    </row>
    <row r="435" spans="1:9" ht="63" x14ac:dyDescent="0.25">
      <c r="A435" s="136" t="s">
        <v>856</v>
      </c>
      <c r="B435" s="136" t="s">
        <v>848</v>
      </c>
      <c r="C435" s="136" t="s">
        <v>438</v>
      </c>
      <c r="D435" s="136" t="s">
        <v>331</v>
      </c>
      <c r="E435" s="136" t="s">
        <v>443</v>
      </c>
      <c r="F435" s="118"/>
      <c r="G435" s="78">
        <v>833000</v>
      </c>
      <c r="H435" s="78">
        <v>0</v>
      </c>
      <c r="I435" s="78">
        <v>0</v>
      </c>
    </row>
    <row r="436" spans="1:9" ht="31.5" x14ac:dyDescent="0.25">
      <c r="A436" s="136" t="s">
        <v>693</v>
      </c>
      <c r="B436" s="136" t="s">
        <v>848</v>
      </c>
      <c r="C436" s="136" t="s">
        <v>438</v>
      </c>
      <c r="D436" s="136" t="s">
        <v>331</v>
      </c>
      <c r="E436" s="136" t="s">
        <v>443</v>
      </c>
      <c r="F436" s="136" t="s">
        <v>368</v>
      </c>
      <c r="G436" s="78">
        <v>833000</v>
      </c>
      <c r="H436" s="78">
        <v>0</v>
      </c>
      <c r="I436" s="78">
        <v>0</v>
      </c>
    </row>
    <row r="437" spans="1:9" ht="47.25" x14ac:dyDescent="0.25">
      <c r="A437" s="136" t="s">
        <v>1107</v>
      </c>
      <c r="B437" s="136" t="s">
        <v>848</v>
      </c>
      <c r="C437" s="136" t="s">
        <v>438</v>
      </c>
      <c r="D437" s="136" t="s">
        <v>331</v>
      </c>
      <c r="E437" s="136" t="s">
        <v>1101</v>
      </c>
      <c r="F437" s="118"/>
      <c r="G437" s="78">
        <v>349708.87</v>
      </c>
      <c r="H437" s="78">
        <v>349708.87</v>
      </c>
      <c r="I437" s="78">
        <v>349708.87</v>
      </c>
    </row>
    <row r="438" spans="1:9" ht="47.25" x14ac:dyDescent="0.25">
      <c r="A438" s="136" t="s">
        <v>687</v>
      </c>
      <c r="B438" s="136" t="s">
        <v>848</v>
      </c>
      <c r="C438" s="136" t="s">
        <v>438</v>
      </c>
      <c r="D438" s="136" t="s">
        <v>331</v>
      </c>
      <c r="E438" s="136" t="s">
        <v>1101</v>
      </c>
      <c r="F438" s="136" t="s">
        <v>318</v>
      </c>
      <c r="G438" s="78">
        <v>349708.87</v>
      </c>
      <c r="H438" s="78">
        <v>349708.87</v>
      </c>
      <c r="I438" s="78">
        <v>349708.87</v>
      </c>
    </row>
    <row r="439" spans="1:9" ht="63" x14ac:dyDescent="0.25">
      <c r="A439" s="136" t="s">
        <v>857</v>
      </c>
      <c r="B439" s="136" t="s">
        <v>848</v>
      </c>
      <c r="C439" s="136" t="s">
        <v>438</v>
      </c>
      <c r="D439" s="136" t="s">
        <v>331</v>
      </c>
      <c r="E439" s="136" t="s">
        <v>444</v>
      </c>
      <c r="F439" s="118"/>
      <c r="G439" s="78">
        <v>300000</v>
      </c>
      <c r="H439" s="78">
        <v>0</v>
      </c>
      <c r="I439" s="78">
        <v>0</v>
      </c>
    </row>
    <row r="440" spans="1:9" ht="31.5" x14ac:dyDescent="0.25">
      <c r="A440" s="136" t="s">
        <v>858</v>
      </c>
      <c r="B440" s="136" t="s">
        <v>848</v>
      </c>
      <c r="C440" s="136" t="s">
        <v>438</v>
      </c>
      <c r="D440" s="136" t="s">
        <v>331</v>
      </c>
      <c r="E440" s="136" t="s">
        <v>446</v>
      </c>
      <c r="F440" s="118"/>
      <c r="G440" s="78">
        <v>300000</v>
      </c>
      <c r="H440" s="78">
        <v>0</v>
      </c>
      <c r="I440" s="78">
        <v>0</v>
      </c>
    </row>
    <row r="441" spans="1:9" ht="31.5" x14ac:dyDescent="0.25">
      <c r="A441" s="136" t="s">
        <v>693</v>
      </c>
      <c r="B441" s="136" t="s">
        <v>848</v>
      </c>
      <c r="C441" s="136" t="s">
        <v>438</v>
      </c>
      <c r="D441" s="136" t="s">
        <v>331</v>
      </c>
      <c r="E441" s="136" t="s">
        <v>446</v>
      </c>
      <c r="F441" s="136" t="s">
        <v>368</v>
      </c>
      <c r="G441" s="78">
        <v>300000</v>
      </c>
      <c r="H441" s="78">
        <v>0</v>
      </c>
      <c r="I441" s="78">
        <v>0</v>
      </c>
    </row>
    <row r="442" spans="1:9" ht="31.5" x14ac:dyDescent="0.25">
      <c r="A442" s="136" t="s">
        <v>859</v>
      </c>
      <c r="B442" s="136" t="s">
        <v>848</v>
      </c>
      <c r="C442" s="136" t="s">
        <v>438</v>
      </c>
      <c r="D442" s="136" t="s">
        <v>331</v>
      </c>
      <c r="E442" s="136" t="s">
        <v>447</v>
      </c>
      <c r="F442" s="118"/>
      <c r="G442" s="78">
        <v>16077506.060000001</v>
      </c>
      <c r="H442" s="78">
        <v>11154277.09</v>
      </c>
      <c r="I442" s="78">
        <v>10929745.08</v>
      </c>
    </row>
    <row r="443" spans="1:9" ht="31.5" x14ac:dyDescent="0.25">
      <c r="A443" s="136" t="s">
        <v>686</v>
      </c>
      <c r="B443" s="136" t="s">
        <v>848</v>
      </c>
      <c r="C443" s="136" t="s">
        <v>438</v>
      </c>
      <c r="D443" s="136" t="s">
        <v>331</v>
      </c>
      <c r="E443" s="136" t="s">
        <v>448</v>
      </c>
      <c r="F443" s="118"/>
      <c r="G443" s="78">
        <v>5274816.07</v>
      </c>
      <c r="H443" s="78">
        <v>5274816.07</v>
      </c>
      <c r="I443" s="78">
        <v>5274816.07</v>
      </c>
    </row>
    <row r="444" spans="1:9" ht="47.25" x14ac:dyDescent="0.25">
      <c r="A444" s="136" t="s">
        <v>687</v>
      </c>
      <c r="B444" s="136" t="s">
        <v>848</v>
      </c>
      <c r="C444" s="136" t="s">
        <v>438</v>
      </c>
      <c r="D444" s="136" t="s">
        <v>331</v>
      </c>
      <c r="E444" s="136" t="s">
        <v>448</v>
      </c>
      <c r="F444" s="136" t="s">
        <v>318</v>
      </c>
      <c r="G444" s="78">
        <v>5274816.07</v>
      </c>
      <c r="H444" s="78">
        <v>5274816.07</v>
      </c>
      <c r="I444" s="78">
        <v>5274816.07</v>
      </c>
    </row>
    <row r="445" spans="1:9" ht="31.5" x14ac:dyDescent="0.25">
      <c r="A445" s="136" t="s">
        <v>860</v>
      </c>
      <c r="B445" s="136" t="s">
        <v>848</v>
      </c>
      <c r="C445" s="136" t="s">
        <v>438</v>
      </c>
      <c r="D445" s="136" t="s">
        <v>331</v>
      </c>
      <c r="E445" s="136" t="s">
        <v>450</v>
      </c>
      <c r="F445" s="118"/>
      <c r="G445" s="78">
        <v>1173297.1399999999</v>
      </c>
      <c r="H445" s="78">
        <v>1173297.1399999999</v>
      </c>
      <c r="I445" s="78">
        <v>1173297.1399999999</v>
      </c>
    </row>
    <row r="446" spans="1:9" ht="47.25" x14ac:dyDescent="0.25">
      <c r="A446" s="136" t="s">
        <v>687</v>
      </c>
      <c r="B446" s="136" t="s">
        <v>848</v>
      </c>
      <c r="C446" s="136" t="s">
        <v>438</v>
      </c>
      <c r="D446" s="136" t="s">
        <v>331</v>
      </c>
      <c r="E446" s="136" t="s">
        <v>450</v>
      </c>
      <c r="F446" s="136" t="s">
        <v>318</v>
      </c>
      <c r="G446" s="78">
        <v>1173297.1399999999</v>
      </c>
      <c r="H446" s="78">
        <v>1173297.1399999999</v>
      </c>
      <c r="I446" s="78">
        <v>1173297.1399999999</v>
      </c>
    </row>
    <row r="447" spans="1:9" ht="31.5" x14ac:dyDescent="0.25">
      <c r="A447" s="136" t="s">
        <v>1301</v>
      </c>
      <c r="B447" s="136" t="s">
        <v>848</v>
      </c>
      <c r="C447" s="136" t="s">
        <v>438</v>
      </c>
      <c r="D447" s="136" t="s">
        <v>331</v>
      </c>
      <c r="E447" s="136" t="s">
        <v>1196</v>
      </c>
      <c r="F447" s="118"/>
      <c r="G447" s="78">
        <v>9629392.8499999996</v>
      </c>
      <c r="H447" s="78">
        <v>4706163.88</v>
      </c>
      <c r="I447" s="78">
        <v>4481631.87</v>
      </c>
    </row>
    <row r="448" spans="1:9" ht="47.25" x14ac:dyDescent="0.25">
      <c r="A448" s="136" t="s">
        <v>687</v>
      </c>
      <c r="B448" s="136" t="s">
        <v>848</v>
      </c>
      <c r="C448" s="136" t="s">
        <v>438</v>
      </c>
      <c r="D448" s="136" t="s">
        <v>331</v>
      </c>
      <c r="E448" s="136" t="s">
        <v>1196</v>
      </c>
      <c r="F448" s="136" t="s">
        <v>318</v>
      </c>
      <c r="G448" s="78">
        <v>9629392.8499999996</v>
      </c>
      <c r="H448" s="78">
        <v>4706163.88</v>
      </c>
      <c r="I448" s="78">
        <v>4481631.87</v>
      </c>
    </row>
    <row r="449" spans="1:9" ht="31.5" x14ac:dyDescent="0.25">
      <c r="A449" s="136" t="s">
        <v>861</v>
      </c>
      <c r="B449" s="136" t="s">
        <v>848</v>
      </c>
      <c r="C449" s="136" t="s">
        <v>438</v>
      </c>
      <c r="D449" s="136" t="s">
        <v>331</v>
      </c>
      <c r="E449" s="136" t="s">
        <v>451</v>
      </c>
      <c r="F449" s="118"/>
      <c r="G449" s="78">
        <v>16282056.689999999</v>
      </c>
      <c r="H449" s="78">
        <v>8425078.2899999991</v>
      </c>
      <c r="I449" s="78">
        <v>8100337.0800000001</v>
      </c>
    </row>
    <row r="450" spans="1:9" ht="63" x14ac:dyDescent="0.25">
      <c r="A450" s="136" t="s">
        <v>862</v>
      </c>
      <c r="B450" s="136" t="s">
        <v>848</v>
      </c>
      <c r="C450" s="136" t="s">
        <v>438</v>
      </c>
      <c r="D450" s="136" t="s">
        <v>331</v>
      </c>
      <c r="E450" s="136" t="s">
        <v>452</v>
      </c>
      <c r="F450" s="118"/>
      <c r="G450" s="78">
        <v>16282056.689999999</v>
      </c>
      <c r="H450" s="78">
        <v>8425078.2899999991</v>
      </c>
      <c r="I450" s="78">
        <v>8100337.0800000001</v>
      </c>
    </row>
    <row r="451" spans="1:9" ht="31.5" x14ac:dyDescent="0.25">
      <c r="A451" s="136" t="s">
        <v>686</v>
      </c>
      <c r="B451" s="136" t="s">
        <v>848</v>
      </c>
      <c r="C451" s="136" t="s">
        <v>438</v>
      </c>
      <c r="D451" s="136" t="s">
        <v>331</v>
      </c>
      <c r="E451" s="136" t="s">
        <v>453</v>
      </c>
      <c r="F451" s="118"/>
      <c r="G451" s="78">
        <v>1194279.69</v>
      </c>
      <c r="H451" s="78">
        <v>1194279.69</v>
      </c>
      <c r="I451" s="78">
        <v>1194279.69</v>
      </c>
    </row>
    <row r="452" spans="1:9" ht="47.25" x14ac:dyDescent="0.25">
      <c r="A452" s="136" t="s">
        <v>687</v>
      </c>
      <c r="B452" s="136" t="s">
        <v>848</v>
      </c>
      <c r="C452" s="136" t="s">
        <v>438</v>
      </c>
      <c r="D452" s="136" t="s">
        <v>331</v>
      </c>
      <c r="E452" s="136" t="s">
        <v>453</v>
      </c>
      <c r="F452" s="136" t="s">
        <v>318</v>
      </c>
      <c r="G452" s="78">
        <v>1194279.69</v>
      </c>
      <c r="H452" s="78">
        <v>1194279.69</v>
      </c>
      <c r="I452" s="78">
        <v>1194279.69</v>
      </c>
    </row>
    <row r="453" spans="1:9" ht="31.5" x14ac:dyDescent="0.25">
      <c r="A453" s="136" t="s">
        <v>850</v>
      </c>
      <c r="B453" s="136" t="s">
        <v>848</v>
      </c>
      <c r="C453" s="136" t="s">
        <v>438</v>
      </c>
      <c r="D453" s="136" t="s">
        <v>331</v>
      </c>
      <c r="E453" s="136" t="s">
        <v>454</v>
      </c>
      <c r="F453" s="118"/>
      <c r="G453" s="78">
        <v>160000</v>
      </c>
      <c r="H453" s="78">
        <v>0</v>
      </c>
      <c r="I453" s="78">
        <v>0</v>
      </c>
    </row>
    <row r="454" spans="1:9" ht="47.25" x14ac:dyDescent="0.25">
      <c r="A454" s="136" t="s">
        <v>687</v>
      </c>
      <c r="B454" s="136" t="s">
        <v>848</v>
      </c>
      <c r="C454" s="136" t="s">
        <v>438</v>
      </c>
      <c r="D454" s="136" t="s">
        <v>331</v>
      </c>
      <c r="E454" s="136" t="s">
        <v>454</v>
      </c>
      <c r="F454" s="136" t="s">
        <v>318</v>
      </c>
      <c r="G454" s="78">
        <v>160000</v>
      </c>
      <c r="H454" s="78">
        <v>0</v>
      </c>
      <c r="I454" s="78">
        <v>0</v>
      </c>
    </row>
    <row r="455" spans="1:9" ht="31.5" x14ac:dyDescent="0.25">
      <c r="A455" s="136" t="s">
        <v>863</v>
      </c>
      <c r="B455" s="136" t="s">
        <v>848</v>
      </c>
      <c r="C455" s="136" t="s">
        <v>438</v>
      </c>
      <c r="D455" s="136" t="s">
        <v>331</v>
      </c>
      <c r="E455" s="136" t="s">
        <v>456</v>
      </c>
      <c r="F455" s="118"/>
      <c r="G455" s="78">
        <v>424262</v>
      </c>
      <c r="H455" s="78">
        <v>424262</v>
      </c>
      <c r="I455" s="78">
        <v>424262</v>
      </c>
    </row>
    <row r="456" spans="1:9" ht="47.25" x14ac:dyDescent="0.25">
      <c r="A456" s="136" t="s">
        <v>687</v>
      </c>
      <c r="B456" s="136" t="s">
        <v>848</v>
      </c>
      <c r="C456" s="136" t="s">
        <v>438</v>
      </c>
      <c r="D456" s="136" t="s">
        <v>331</v>
      </c>
      <c r="E456" s="136" t="s">
        <v>456</v>
      </c>
      <c r="F456" s="136" t="s">
        <v>318</v>
      </c>
      <c r="G456" s="78">
        <v>424262</v>
      </c>
      <c r="H456" s="78">
        <v>424262</v>
      </c>
      <c r="I456" s="78">
        <v>424262</v>
      </c>
    </row>
    <row r="457" spans="1:9" ht="47.25" x14ac:dyDescent="0.25">
      <c r="A457" s="136" t="s">
        <v>852</v>
      </c>
      <c r="B457" s="136" t="s">
        <v>848</v>
      </c>
      <c r="C457" s="136" t="s">
        <v>438</v>
      </c>
      <c r="D457" s="136" t="s">
        <v>331</v>
      </c>
      <c r="E457" s="136" t="s">
        <v>457</v>
      </c>
      <c r="F457" s="118"/>
      <c r="G457" s="78">
        <v>576500</v>
      </c>
      <c r="H457" s="78">
        <v>0</v>
      </c>
      <c r="I457" s="78">
        <v>0</v>
      </c>
    </row>
    <row r="458" spans="1:9" ht="47.25" x14ac:dyDescent="0.25">
      <c r="A458" s="136" t="s">
        <v>687</v>
      </c>
      <c r="B458" s="136" t="s">
        <v>848</v>
      </c>
      <c r="C458" s="136" t="s">
        <v>438</v>
      </c>
      <c r="D458" s="136" t="s">
        <v>331</v>
      </c>
      <c r="E458" s="136" t="s">
        <v>457</v>
      </c>
      <c r="F458" s="136" t="s">
        <v>318</v>
      </c>
      <c r="G458" s="78">
        <v>576500</v>
      </c>
      <c r="H458" s="78">
        <v>0</v>
      </c>
      <c r="I458" s="78">
        <v>0</v>
      </c>
    </row>
    <row r="459" spans="1:9" ht="31.5" x14ac:dyDescent="0.25">
      <c r="A459" s="136" t="s">
        <v>1301</v>
      </c>
      <c r="B459" s="136" t="s">
        <v>848</v>
      </c>
      <c r="C459" s="136" t="s">
        <v>438</v>
      </c>
      <c r="D459" s="136" t="s">
        <v>331</v>
      </c>
      <c r="E459" s="136" t="s">
        <v>1199</v>
      </c>
      <c r="F459" s="118"/>
      <c r="G459" s="78">
        <v>13927015</v>
      </c>
      <c r="H459" s="78">
        <v>6806536.5999999996</v>
      </c>
      <c r="I459" s="78">
        <v>6481795.3899999997</v>
      </c>
    </row>
    <row r="460" spans="1:9" ht="47.25" x14ac:dyDescent="0.25">
      <c r="A460" s="136" t="s">
        <v>687</v>
      </c>
      <c r="B460" s="136" t="s">
        <v>848</v>
      </c>
      <c r="C460" s="136" t="s">
        <v>438</v>
      </c>
      <c r="D460" s="136" t="s">
        <v>331</v>
      </c>
      <c r="E460" s="136" t="s">
        <v>1199</v>
      </c>
      <c r="F460" s="136" t="s">
        <v>318</v>
      </c>
      <c r="G460" s="78">
        <v>13927015</v>
      </c>
      <c r="H460" s="78">
        <v>6806536.5999999996</v>
      </c>
      <c r="I460" s="78">
        <v>6481795.3899999997</v>
      </c>
    </row>
    <row r="461" spans="1:9" ht="31.5" x14ac:dyDescent="0.25">
      <c r="A461" s="136" t="s">
        <v>864</v>
      </c>
      <c r="B461" s="136" t="s">
        <v>848</v>
      </c>
      <c r="C461" s="136" t="s">
        <v>438</v>
      </c>
      <c r="D461" s="136" t="s">
        <v>460</v>
      </c>
      <c r="E461" s="118"/>
      <c r="F461" s="118"/>
      <c r="G461" s="78">
        <v>3741630.73</v>
      </c>
      <c r="H461" s="78">
        <v>3542689.92</v>
      </c>
      <c r="I461" s="78">
        <v>3542689.92</v>
      </c>
    </row>
    <row r="462" spans="1:9" ht="47.25" x14ac:dyDescent="0.25">
      <c r="A462" s="136" t="s">
        <v>846</v>
      </c>
      <c r="B462" s="136" t="s">
        <v>848</v>
      </c>
      <c r="C462" s="136" t="s">
        <v>438</v>
      </c>
      <c r="D462" s="136" t="s">
        <v>460</v>
      </c>
      <c r="E462" s="136" t="s">
        <v>435</v>
      </c>
      <c r="F462" s="118"/>
      <c r="G462" s="78">
        <v>3726770.73</v>
      </c>
      <c r="H462" s="78">
        <v>3542689.92</v>
      </c>
      <c r="I462" s="78">
        <v>3542689.92</v>
      </c>
    </row>
    <row r="463" spans="1:9" ht="47.25" x14ac:dyDescent="0.25">
      <c r="A463" s="136" t="s">
        <v>726</v>
      </c>
      <c r="B463" s="136" t="s">
        <v>848</v>
      </c>
      <c r="C463" s="136" t="s">
        <v>438</v>
      </c>
      <c r="D463" s="136" t="s">
        <v>460</v>
      </c>
      <c r="E463" s="136" t="s">
        <v>458</v>
      </c>
      <c r="F463" s="118"/>
      <c r="G463" s="78">
        <v>3726770.73</v>
      </c>
      <c r="H463" s="78">
        <v>3542689.92</v>
      </c>
      <c r="I463" s="78">
        <v>3542689.92</v>
      </c>
    </row>
    <row r="464" spans="1:9" ht="47.25" x14ac:dyDescent="0.25">
      <c r="A464" s="136" t="s">
        <v>727</v>
      </c>
      <c r="B464" s="136" t="s">
        <v>848</v>
      </c>
      <c r="C464" s="136" t="s">
        <v>438</v>
      </c>
      <c r="D464" s="136" t="s">
        <v>460</v>
      </c>
      <c r="E464" s="136" t="s">
        <v>459</v>
      </c>
      <c r="F464" s="118"/>
      <c r="G464" s="78">
        <v>3726770.73</v>
      </c>
      <c r="H464" s="78">
        <v>3542689.92</v>
      </c>
      <c r="I464" s="78">
        <v>3542689.92</v>
      </c>
    </row>
    <row r="465" spans="1:9" ht="47.25" x14ac:dyDescent="0.25">
      <c r="A465" s="136" t="s">
        <v>728</v>
      </c>
      <c r="B465" s="136" t="s">
        <v>848</v>
      </c>
      <c r="C465" s="136" t="s">
        <v>438</v>
      </c>
      <c r="D465" s="136" t="s">
        <v>460</v>
      </c>
      <c r="E465" s="136" t="s">
        <v>461</v>
      </c>
      <c r="F465" s="118"/>
      <c r="G465" s="78">
        <v>3726770.73</v>
      </c>
      <c r="H465" s="78">
        <v>3542689.92</v>
      </c>
      <c r="I465" s="78">
        <v>3542689.92</v>
      </c>
    </row>
    <row r="466" spans="1:9" ht="78.75" x14ac:dyDescent="0.25">
      <c r="A466" s="136" t="s">
        <v>729</v>
      </c>
      <c r="B466" s="136" t="s">
        <v>848</v>
      </c>
      <c r="C466" s="136" t="s">
        <v>438</v>
      </c>
      <c r="D466" s="136" t="s">
        <v>460</v>
      </c>
      <c r="E466" s="136" t="s">
        <v>461</v>
      </c>
      <c r="F466" s="136" t="s">
        <v>366</v>
      </c>
      <c r="G466" s="78">
        <v>3542689.92</v>
      </c>
      <c r="H466" s="78">
        <v>3542689.92</v>
      </c>
      <c r="I466" s="78">
        <v>3542689.92</v>
      </c>
    </row>
    <row r="467" spans="1:9" ht="31.5" x14ac:dyDescent="0.25">
      <c r="A467" s="136" t="s">
        <v>693</v>
      </c>
      <c r="B467" s="136" t="s">
        <v>848</v>
      </c>
      <c r="C467" s="136" t="s">
        <v>438</v>
      </c>
      <c r="D467" s="136" t="s">
        <v>460</v>
      </c>
      <c r="E467" s="136" t="s">
        <v>461</v>
      </c>
      <c r="F467" s="136" t="s">
        <v>368</v>
      </c>
      <c r="G467" s="78">
        <v>184080.81</v>
      </c>
      <c r="H467" s="78">
        <v>0</v>
      </c>
      <c r="I467" s="78">
        <v>0</v>
      </c>
    </row>
    <row r="468" spans="1:9" ht="31.5" x14ac:dyDescent="0.25">
      <c r="A468" s="136" t="s">
        <v>731</v>
      </c>
      <c r="B468" s="136" t="s">
        <v>848</v>
      </c>
      <c r="C468" s="136" t="s">
        <v>438</v>
      </c>
      <c r="D468" s="136" t="s">
        <v>460</v>
      </c>
      <c r="E468" s="136" t="s">
        <v>669</v>
      </c>
      <c r="F468" s="118"/>
      <c r="G468" s="78">
        <v>14860</v>
      </c>
      <c r="H468" s="78">
        <v>0</v>
      </c>
      <c r="I468" s="78">
        <v>0</v>
      </c>
    </row>
    <row r="469" spans="1:9" x14ac:dyDescent="0.25">
      <c r="A469" s="136" t="s">
        <v>723</v>
      </c>
      <c r="B469" s="136" t="s">
        <v>848</v>
      </c>
      <c r="C469" s="136" t="s">
        <v>438</v>
      </c>
      <c r="D469" s="136" t="s">
        <v>460</v>
      </c>
      <c r="E469" s="136" t="s">
        <v>670</v>
      </c>
      <c r="F469" s="118"/>
      <c r="G469" s="78">
        <v>14860</v>
      </c>
      <c r="H469" s="78">
        <v>0</v>
      </c>
      <c r="I469" s="78">
        <v>0</v>
      </c>
    </row>
    <row r="470" spans="1:9" x14ac:dyDescent="0.25">
      <c r="A470" s="136" t="s">
        <v>724</v>
      </c>
      <c r="B470" s="136" t="s">
        <v>848</v>
      </c>
      <c r="C470" s="136" t="s">
        <v>438</v>
      </c>
      <c r="D470" s="136" t="s">
        <v>460</v>
      </c>
      <c r="E470" s="136" t="s">
        <v>670</v>
      </c>
      <c r="F470" s="118"/>
      <c r="G470" s="78">
        <v>14860</v>
      </c>
      <c r="H470" s="78">
        <v>0</v>
      </c>
      <c r="I470" s="78">
        <v>0</v>
      </c>
    </row>
    <row r="471" spans="1:9" ht="31.5" x14ac:dyDescent="0.25">
      <c r="A471" s="136" t="s">
        <v>732</v>
      </c>
      <c r="B471" s="136" t="s">
        <v>848</v>
      </c>
      <c r="C471" s="136" t="s">
        <v>438</v>
      </c>
      <c r="D471" s="136" t="s">
        <v>460</v>
      </c>
      <c r="E471" s="136" t="s">
        <v>671</v>
      </c>
      <c r="F471" s="118"/>
      <c r="G471" s="78">
        <v>14860</v>
      </c>
      <c r="H471" s="78">
        <v>0</v>
      </c>
      <c r="I471" s="78">
        <v>0</v>
      </c>
    </row>
    <row r="472" spans="1:9" ht="31.5" x14ac:dyDescent="0.25">
      <c r="A472" s="136" t="s">
        <v>693</v>
      </c>
      <c r="B472" s="136" t="s">
        <v>848</v>
      </c>
      <c r="C472" s="136" t="s">
        <v>438</v>
      </c>
      <c r="D472" s="136" t="s">
        <v>460</v>
      </c>
      <c r="E472" s="136" t="s">
        <v>671</v>
      </c>
      <c r="F472" s="136" t="s">
        <v>368</v>
      </c>
      <c r="G472" s="78">
        <v>14860</v>
      </c>
      <c r="H472" s="78">
        <v>0</v>
      </c>
      <c r="I472" s="78">
        <v>0</v>
      </c>
    </row>
    <row r="473" spans="1:9" x14ac:dyDescent="0.25">
      <c r="A473" s="136" t="s">
        <v>5</v>
      </c>
      <c r="B473" s="136" t="s">
        <v>6</v>
      </c>
      <c r="C473" s="118"/>
      <c r="D473" s="118"/>
      <c r="E473" s="118"/>
      <c r="F473" s="118"/>
      <c r="G473" s="78">
        <v>112388380.09</v>
      </c>
      <c r="H473" s="78">
        <v>71172238.170000002</v>
      </c>
      <c r="I473" s="78">
        <v>66607067.780000001</v>
      </c>
    </row>
    <row r="474" spans="1:9" x14ac:dyDescent="0.25">
      <c r="A474" s="136" t="s">
        <v>681</v>
      </c>
      <c r="B474" s="136" t="s">
        <v>6</v>
      </c>
      <c r="C474" s="136" t="s">
        <v>314</v>
      </c>
      <c r="D474" s="118"/>
      <c r="E474" s="118"/>
      <c r="F474" s="118"/>
      <c r="G474" s="78">
        <v>66551571.869999997</v>
      </c>
      <c r="H474" s="78">
        <v>52540238.369999997</v>
      </c>
      <c r="I474" s="78">
        <v>52530473.740000002</v>
      </c>
    </row>
    <row r="475" spans="1:9" ht="47.25" x14ac:dyDescent="0.25">
      <c r="A475" s="136" t="s">
        <v>865</v>
      </c>
      <c r="B475" s="136" t="s">
        <v>6</v>
      </c>
      <c r="C475" s="136" t="s">
        <v>314</v>
      </c>
      <c r="D475" s="136" t="s">
        <v>331</v>
      </c>
      <c r="E475" s="118"/>
      <c r="F475" s="118"/>
      <c r="G475" s="78">
        <v>1926960</v>
      </c>
      <c r="H475" s="78">
        <v>1926960</v>
      </c>
      <c r="I475" s="78">
        <v>1926960</v>
      </c>
    </row>
    <row r="476" spans="1:9" ht="47.25" x14ac:dyDescent="0.25">
      <c r="A476" s="136" t="s">
        <v>780</v>
      </c>
      <c r="B476" s="136" t="s">
        <v>6</v>
      </c>
      <c r="C476" s="136" t="s">
        <v>314</v>
      </c>
      <c r="D476" s="136" t="s">
        <v>331</v>
      </c>
      <c r="E476" s="136" t="s">
        <v>594</v>
      </c>
      <c r="F476" s="118"/>
      <c r="G476" s="78">
        <v>1926960</v>
      </c>
      <c r="H476" s="78">
        <v>1926960</v>
      </c>
      <c r="I476" s="78">
        <v>1926960</v>
      </c>
    </row>
    <row r="477" spans="1:9" ht="31.5" x14ac:dyDescent="0.25">
      <c r="A477" s="136" t="s">
        <v>781</v>
      </c>
      <c r="B477" s="136" t="s">
        <v>6</v>
      </c>
      <c r="C477" s="136" t="s">
        <v>314</v>
      </c>
      <c r="D477" s="136" t="s">
        <v>331</v>
      </c>
      <c r="E477" s="136" t="s">
        <v>595</v>
      </c>
      <c r="F477" s="118"/>
      <c r="G477" s="78">
        <v>1926960</v>
      </c>
      <c r="H477" s="78">
        <v>1926960</v>
      </c>
      <c r="I477" s="78">
        <v>1926960</v>
      </c>
    </row>
    <row r="478" spans="1:9" ht="47.25" x14ac:dyDescent="0.25">
      <c r="A478" s="136" t="s">
        <v>727</v>
      </c>
      <c r="B478" s="136" t="s">
        <v>6</v>
      </c>
      <c r="C478" s="136" t="s">
        <v>314</v>
      </c>
      <c r="D478" s="136" t="s">
        <v>331</v>
      </c>
      <c r="E478" s="136" t="s">
        <v>596</v>
      </c>
      <c r="F478" s="118"/>
      <c r="G478" s="78">
        <v>1926960</v>
      </c>
      <c r="H478" s="78">
        <v>1926960</v>
      </c>
      <c r="I478" s="78">
        <v>1926960</v>
      </c>
    </row>
    <row r="479" spans="1:9" ht="31.5" x14ac:dyDescent="0.25">
      <c r="A479" s="136" t="s">
        <v>866</v>
      </c>
      <c r="B479" s="136" t="s">
        <v>6</v>
      </c>
      <c r="C479" s="136" t="s">
        <v>314</v>
      </c>
      <c r="D479" s="136" t="s">
        <v>331</v>
      </c>
      <c r="E479" s="136" t="s">
        <v>598</v>
      </c>
      <c r="F479" s="118"/>
      <c r="G479" s="78">
        <v>1926960</v>
      </c>
      <c r="H479" s="78">
        <v>1926960</v>
      </c>
      <c r="I479" s="78">
        <v>1926960</v>
      </c>
    </row>
    <row r="480" spans="1:9" ht="78.75" x14ac:dyDescent="0.25">
      <c r="A480" s="136" t="s">
        <v>729</v>
      </c>
      <c r="B480" s="136" t="s">
        <v>6</v>
      </c>
      <c r="C480" s="136" t="s">
        <v>314</v>
      </c>
      <c r="D480" s="136" t="s">
        <v>331</v>
      </c>
      <c r="E480" s="136" t="s">
        <v>598</v>
      </c>
      <c r="F480" s="136" t="s">
        <v>366</v>
      </c>
      <c r="G480" s="78">
        <v>1926960</v>
      </c>
      <c r="H480" s="78">
        <v>1926960</v>
      </c>
      <c r="I480" s="78">
        <v>1926960</v>
      </c>
    </row>
    <row r="481" spans="1:9" ht="63" x14ac:dyDescent="0.25">
      <c r="A481" s="136" t="s">
        <v>867</v>
      </c>
      <c r="B481" s="136" t="s">
        <v>6</v>
      </c>
      <c r="C481" s="136" t="s">
        <v>314</v>
      </c>
      <c r="D481" s="136" t="s">
        <v>397</v>
      </c>
      <c r="E481" s="118"/>
      <c r="F481" s="118"/>
      <c r="G481" s="78">
        <v>52054454.159999996</v>
      </c>
      <c r="H481" s="78">
        <v>48232760.740000002</v>
      </c>
      <c r="I481" s="78">
        <v>48232760.740000002</v>
      </c>
    </row>
    <row r="482" spans="1:9" ht="47.25" x14ac:dyDescent="0.25">
      <c r="A482" s="136" t="s">
        <v>780</v>
      </c>
      <c r="B482" s="136" t="s">
        <v>6</v>
      </c>
      <c r="C482" s="136" t="s">
        <v>314</v>
      </c>
      <c r="D482" s="136" t="s">
        <v>397</v>
      </c>
      <c r="E482" s="136" t="s">
        <v>594</v>
      </c>
      <c r="F482" s="118"/>
      <c r="G482" s="78">
        <v>52054454.159999996</v>
      </c>
      <c r="H482" s="78">
        <v>48232760.740000002</v>
      </c>
      <c r="I482" s="78">
        <v>48232760.740000002</v>
      </c>
    </row>
    <row r="483" spans="1:9" ht="31.5" x14ac:dyDescent="0.25">
      <c r="A483" s="136" t="s">
        <v>781</v>
      </c>
      <c r="B483" s="136" t="s">
        <v>6</v>
      </c>
      <c r="C483" s="136" t="s">
        <v>314</v>
      </c>
      <c r="D483" s="136" t="s">
        <v>397</v>
      </c>
      <c r="E483" s="136" t="s">
        <v>595</v>
      </c>
      <c r="F483" s="118"/>
      <c r="G483" s="78">
        <v>52054454.159999996</v>
      </c>
      <c r="H483" s="78">
        <v>48232760.740000002</v>
      </c>
      <c r="I483" s="78">
        <v>48232760.740000002</v>
      </c>
    </row>
    <row r="484" spans="1:9" ht="47.25" x14ac:dyDescent="0.25">
      <c r="A484" s="136" t="s">
        <v>727</v>
      </c>
      <c r="B484" s="136" t="s">
        <v>6</v>
      </c>
      <c r="C484" s="136" t="s">
        <v>314</v>
      </c>
      <c r="D484" s="136" t="s">
        <v>397</v>
      </c>
      <c r="E484" s="136" t="s">
        <v>596</v>
      </c>
      <c r="F484" s="118"/>
      <c r="G484" s="78">
        <v>50136766.289999999</v>
      </c>
      <c r="H484" s="78">
        <v>46205077.530000001</v>
      </c>
      <c r="I484" s="78">
        <v>46205077.530000001</v>
      </c>
    </row>
    <row r="485" spans="1:9" ht="47.25" x14ac:dyDescent="0.25">
      <c r="A485" s="136" t="s">
        <v>728</v>
      </c>
      <c r="B485" s="136" t="s">
        <v>6</v>
      </c>
      <c r="C485" s="136" t="s">
        <v>314</v>
      </c>
      <c r="D485" s="136" t="s">
        <v>397</v>
      </c>
      <c r="E485" s="136" t="s">
        <v>599</v>
      </c>
      <c r="F485" s="118"/>
      <c r="G485" s="78">
        <v>50136766.289999999</v>
      </c>
      <c r="H485" s="78">
        <v>46205077.530000001</v>
      </c>
      <c r="I485" s="78">
        <v>46205077.530000001</v>
      </c>
    </row>
    <row r="486" spans="1:9" ht="78.75" x14ac:dyDescent="0.25">
      <c r="A486" s="136" t="s">
        <v>729</v>
      </c>
      <c r="B486" s="136" t="s">
        <v>6</v>
      </c>
      <c r="C486" s="136" t="s">
        <v>314</v>
      </c>
      <c r="D486" s="136" t="s">
        <v>397</v>
      </c>
      <c r="E486" s="136" t="s">
        <v>599</v>
      </c>
      <c r="F486" s="136" t="s">
        <v>366</v>
      </c>
      <c r="G486" s="78">
        <v>49950966.289999999</v>
      </c>
      <c r="H486" s="78">
        <v>46019277.530000001</v>
      </c>
      <c r="I486" s="78">
        <v>46019277.530000001</v>
      </c>
    </row>
    <row r="487" spans="1:9" ht="31.5" x14ac:dyDescent="0.25">
      <c r="A487" s="136" t="s">
        <v>693</v>
      </c>
      <c r="B487" s="136" t="s">
        <v>6</v>
      </c>
      <c r="C487" s="136" t="s">
        <v>314</v>
      </c>
      <c r="D487" s="136" t="s">
        <v>397</v>
      </c>
      <c r="E487" s="136" t="s">
        <v>599</v>
      </c>
      <c r="F487" s="136" t="s">
        <v>368</v>
      </c>
      <c r="G487" s="78">
        <v>185800</v>
      </c>
      <c r="H487" s="78">
        <v>185800</v>
      </c>
      <c r="I487" s="78">
        <v>185800</v>
      </c>
    </row>
    <row r="488" spans="1:9" ht="47.25" x14ac:dyDescent="0.25">
      <c r="A488" s="136" t="s">
        <v>868</v>
      </c>
      <c r="B488" s="136" t="s">
        <v>6</v>
      </c>
      <c r="C488" s="136" t="s">
        <v>314</v>
      </c>
      <c r="D488" s="136" t="s">
        <v>397</v>
      </c>
      <c r="E488" s="136" t="s">
        <v>600</v>
      </c>
      <c r="F488" s="118"/>
      <c r="G488" s="78">
        <v>1917687.87</v>
      </c>
      <c r="H488" s="78">
        <v>2027683.21</v>
      </c>
      <c r="I488" s="78">
        <v>2027683.21</v>
      </c>
    </row>
    <row r="489" spans="1:9" ht="47.25" x14ac:dyDescent="0.25">
      <c r="A489" s="136" t="s">
        <v>869</v>
      </c>
      <c r="B489" s="136" t="s">
        <v>6</v>
      </c>
      <c r="C489" s="136" t="s">
        <v>314</v>
      </c>
      <c r="D489" s="136" t="s">
        <v>397</v>
      </c>
      <c r="E489" s="136" t="s">
        <v>602</v>
      </c>
      <c r="F489" s="118"/>
      <c r="G489" s="78">
        <v>1917687.87</v>
      </c>
      <c r="H489" s="78">
        <v>2027683.21</v>
      </c>
      <c r="I489" s="78">
        <v>2027683.21</v>
      </c>
    </row>
    <row r="490" spans="1:9" ht="78.75" x14ac:dyDescent="0.25">
      <c r="A490" s="136" t="s">
        <v>729</v>
      </c>
      <c r="B490" s="136" t="s">
        <v>6</v>
      </c>
      <c r="C490" s="136" t="s">
        <v>314</v>
      </c>
      <c r="D490" s="136" t="s">
        <v>397</v>
      </c>
      <c r="E490" s="136" t="s">
        <v>602</v>
      </c>
      <c r="F490" s="136" t="s">
        <v>366</v>
      </c>
      <c r="G490" s="78">
        <v>1714408.5</v>
      </c>
      <c r="H490" s="78">
        <v>1714408.5</v>
      </c>
      <c r="I490" s="78">
        <v>1714408.5</v>
      </c>
    </row>
    <row r="491" spans="1:9" ht="31.5" x14ac:dyDescent="0.25">
      <c r="A491" s="136" t="s">
        <v>693</v>
      </c>
      <c r="B491" s="136" t="s">
        <v>6</v>
      </c>
      <c r="C491" s="136" t="s">
        <v>314</v>
      </c>
      <c r="D491" s="136" t="s">
        <v>397</v>
      </c>
      <c r="E491" s="136" t="s">
        <v>602</v>
      </c>
      <c r="F491" s="136" t="s">
        <v>368</v>
      </c>
      <c r="G491" s="78">
        <v>203279.37</v>
      </c>
      <c r="H491" s="78">
        <v>313274.71000000002</v>
      </c>
      <c r="I491" s="78">
        <v>313274.71000000002</v>
      </c>
    </row>
    <row r="492" spans="1:9" x14ac:dyDescent="0.25">
      <c r="A492" s="136" t="s">
        <v>870</v>
      </c>
      <c r="B492" s="136" t="s">
        <v>6</v>
      </c>
      <c r="C492" s="136" t="s">
        <v>314</v>
      </c>
      <c r="D492" s="136" t="s">
        <v>460</v>
      </c>
      <c r="E492" s="118"/>
      <c r="F492" s="118"/>
      <c r="G492" s="78">
        <v>10874.24</v>
      </c>
      <c r="H492" s="78">
        <v>9764.6299999999992</v>
      </c>
      <c r="I492" s="78">
        <v>0</v>
      </c>
    </row>
    <row r="493" spans="1:9" ht="63" x14ac:dyDescent="0.25">
      <c r="A493" s="136" t="s">
        <v>871</v>
      </c>
      <c r="B493" s="136" t="s">
        <v>6</v>
      </c>
      <c r="C493" s="136" t="s">
        <v>314</v>
      </c>
      <c r="D493" s="136" t="s">
        <v>460</v>
      </c>
      <c r="E493" s="136" t="s">
        <v>655</v>
      </c>
      <c r="F493" s="118"/>
      <c r="G493" s="78">
        <v>10874.24</v>
      </c>
      <c r="H493" s="78">
        <v>9764.6299999999992</v>
      </c>
      <c r="I493" s="78">
        <v>0</v>
      </c>
    </row>
    <row r="494" spans="1:9" x14ac:dyDescent="0.25">
      <c r="A494" s="136" t="s">
        <v>723</v>
      </c>
      <c r="B494" s="136" t="s">
        <v>6</v>
      </c>
      <c r="C494" s="136" t="s">
        <v>314</v>
      </c>
      <c r="D494" s="136" t="s">
        <v>460</v>
      </c>
      <c r="E494" s="136" t="s">
        <v>656</v>
      </c>
      <c r="F494" s="118"/>
      <c r="G494" s="78">
        <v>10874.24</v>
      </c>
      <c r="H494" s="78">
        <v>9764.6299999999992</v>
      </c>
      <c r="I494" s="78">
        <v>0</v>
      </c>
    </row>
    <row r="495" spans="1:9" x14ac:dyDescent="0.25">
      <c r="A495" s="136" t="s">
        <v>724</v>
      </c>
      <c r="B495" s="136" t="s">
        <v>6</v>
      </c>
      <c r="C495" s="136" t="s">
        <v>314</v>
      </c>
      <c r="D495" s="136" t="s">
        <v>460</v>
      </c>
      <c r="E495" s="136" t="s">
        <v>656</v>
      </c>
      <c r="F495" s="118"/>
      <c r="G495" s="78">
        <v>10874.24</v>
      </c>
      <c r="H495" s="78">
        <v>9764.6299999999992</v>
      </c>
      <c r="I495" s="78">
        <v>0</v>
      </c>
    </row>
    <row r="496" spans="1:9" ht="63" x14ac:dyDescent="0.25">
      <c r="A496" s="136" t="s">
        <v>872</v>
      </c>
      <c r="B496" s="136" t="s">
        <v>6</v>
      </c>
      <c r="C496" s="136" t="s">
        <v>314</v>
      </c>
      <c r="D496" s="136" t="s">
        <v>460</v>
      </c>
      <c r="E496" s="136" t="s">
        <v>658</v>
      </c>
      <c r="F496" s="118"/>
      <c r="G496" s="78">
        <v>10874.24</v>
      </c>
      <c r="H496" s="78">
        <v>9764.6299999999992</v>
      </c>
      <c r="I496" s="78">
        <v>0</v>
      </c>
    </row>
    <row r="497" spans="1:9" ht="31.5" x14ac:dyDescent="0.25">
      <c r="A497" s="136" t="s">
        <v>693</v>
      </c>
      <c r="B497" s="136" t="s">
        <v>6</v>
      </c>
      <c r="C497" s="136" t="s">
        <v>314</v>
      </c>
      <c r="D497" s="136" t="s">
        <v>460</v>
      </c>
      <c r="E497" s="136" t="s">
        <v>658</v>
      </c>
      <c r="F497" s="136" t="s">
        <v>368</v>
      </c>
      <c r="G497" s="78">
        <v>10874.24</v>
      </c>
      <c r="H497" s="78">
        <v>9764.6299999999992</v>
      </c>
      <c r="I497" s="78">
        <v>0</v>
      </c>
    </row>
    <row r="498" spans="1:9" x14ac:dyDescent="0.25">
      <c r="A498" s="136" t="s">
        <v>682</v>
      </c>
      <c r="B498" s="136" t="s">
        <v>6</v>
      </c>
      <c r="C498" s="136" t="s">
        <v>314</v>
      </c>
      <c r="D498" s="136" t="s">
        <v>414</v>
      </c>
      <c r="E498" s="118"/>
      <c r="F498" s="118"/>
      <c r="G498" s="78">
        <v>12559283.470000001</v>
      </c>
      <c r="H498" s="78">
        <v>2370753</v>
      </c>
      <c r="I498" s="78">
        <v>2370753</v>
      </c>
    </row>
    <row r="499" spans="1:9" ht="47.25" x14ac:dyDescent="0.25">
      <c r="A499" s="136" t="s">
        <v>719</v>
      </c>
      <c r="B499" s="136" t="s">
        <v>6</v>
      </c>
      <c r="C499" s="136" t="s">
        <v>314</v>
      </c>
      <c r="D499" s="136" t="s">
        <v>414</v>
      </c>
      <c r="E499" s="136" t="s">
        <v>462</v>
      </c>
      <c r="F499" s="118"/>
      <c r="G499" s="78">
        <v>200000</v>
      </c>
      <c r="H499" s="78">
        <v>0</v>
      </c>
      <c r="I499" s="78">
        <v>0</v>
      </c>
    </row>
    <row r="500" spans="1:9" ht="31.5" x14ac:dyDescent="0.25">
      <c r="A500" s="136" t="s">
        <v>720</v>
      </c>
      <c r="B500" s="136" t="s">
        <v>6</v>
      </c>
      <c r="C500" s="136" t="s">
        <v>314</v>
      </c>
      <c r="D500" s="136" t="s">
        <v>414</v>
      </c>
      <c r="E500" s="136" t="s">
        <v>463</v>
      </c>
      <c r="F500" s="118"/>
      <c r="G500" s="78">
        <v>200000</v>
      </c>
      <c r="H500" s="78">
        <v>0</v>
      </c>
      <c r="I500" s="78">
        <v>0</v>
      </c>
    </row>
    <row r="501" spans="1:9" ht="31.5" x14ac:dyDescent="0.25">
      <c r="A501" s="136" t="s">
        <v>873</v>
      </c>
      <c r="B501" s="136" t="s">
        <v>6</v>
      </c>
      <c r="C501" s="136" t="s">
        <v>314</v>
      </c>
      <c r="D501" s="136" t="s">
        <v>414</v>
      </c>
      <c r="E501" s="136" t="s">
        <v>466</v>
      </c>
      <c r="F501" s="118"/>
      <c r="G501" s="78">
        <v>200000</v>
      </c>
      <c r="H501" s="78">
        <v>0</v>
      </c>
      <c r="I501" s="78">
        <v>0</v>
      </c>
    </row>
    <row r="502" spans="1:9" x14ac:dyDescent="0.25">
      <c r="A502" s="136" t="s">
        <v>874</v>
      </c>
      <c r="B502" s="136" t="s">
        <v>6</v>
      </c>
      <c r="C502" s="136" t="s">
        <v>314</v>
      </c>
      <c r="D502" s="136" t="s">
        <v>414</v>
      </c>
      <c r="E502" s="136" t="s">
        <v>468</v>
      </c>
      <c r="F502" s="118"/>
      <c r="G502" s="78">
        <v>200000</v>
      </c>
      <c r="H502" s="78">
        <v>0</v>
      </c>
      <c r="I502" s="78">
        <v>0</v>
      </c>
    </row>
    <row r="503" spans="1:9" ht="47.25" x14ac:dyDescent="0.25">
      <c r="A503" s="136" t="s">
        <v>687</v>
      </c>
      <c r="B503" s="136" t="s">
        <v>6</v>
      </c>
      <c r="C503" s="136" t="s">
        <v>314</v>
      </c>
      <c r="D503" s="136" t="s">
        <v>414</v>
      </c>
      <c r="E503" s="136" t="s">
        <v>468</v>
      </c>
      <c r="F503" s="136" t="s">
        <v>318</v>
      </c>
      <c r="G503" s="78">
        <v>200000</v>
      </c>
      <c r="H503" s="78">
        <v>0</v>
      </c>
      <c r="I503" s="78">
        <v>0</v>
      </c>
    </row>
    <row r="504" spans="1:9" ht="63" x14ac:dyDescent="0.25">
      <c r="A504" s="136" t="s">
        <v>820</v>
      </c>
      <c r="B504" s="136" t="s">
        <v>6</v>
      </c>
      <c r="C504" s="136" t="s">
        <v>314</v>
      </c>
      <c r="D504" s="136" t="s">
        <v>414</v>
      </c>
      <c r="E504" s="136" t="s">
        <v>487</v>
      </c>
      <c r="F504" s="118"/>
      <c r="G504" s="78">
        <v>10000</v>
      </c>
      <c r="H504" s="78">
        <v>0</v>
      </c>
      <c r="I504" s="78">
        <v>0</v>
      </c>
    </row>
    <row r="505" spans="1:9" x14ac:dyDescent="0.25">
      <c r="A505" s="136" t="s">
        <v>821</v>
      </c>
      <c r="B505" s="136" t="s">
        <v>6</v>
      </c>
      <c r="C505" s="136" t="s">
        <v>314</v>
      </c>
      <c r="D505" s="136" t="s">
        <v>414</v>
      </c>
      <c r="E505" s="136" t="s">
        <v>488</v>
      </c>
      <c r="F505" s="118"/>
      <c r="G505" s="78">
        <v>10000</v>
      </c>
      <c r="H505" s="78">
        <v>0</v>
      </c>
      <c r="I505" s="78">
        <v>0</v>
      </c>
    </row>
    <row r="506" spans="1:9" ht="126" x14ac:dyDescent="0.25">
      <c r="A506" s="136" t="s">
        <v>822</v>
      </c>
      <c r="B506" s="136" t="s">
        <v>6</v>
      </c>
      <c r="C506" s="136" t="s">
        <v>314</v>
      </c>
      <c r="D506" s="136" t="s">
        <v>414</v>
      </c>
      <c r="E506" s="136" t="s">
        <v>489</v>
      </c>
      <c r="F506" s="118"/>
      <c r="G506" s="78">
        <v>10000</v>
      </c>
      <c r="H506" s="78">
        <v>0</v>
      </c>
      <c r="I506" s="78">
        <v>0</v>
      </c>
    </row>
    <row r="507" spans="1:9" ht="47.25" x14ac:dyDescent="0.25">
      <c r="A507" s="136" t="s">
        <v>875</v>
      </c>
      <c r="B507" s="136" t="s">
        <v>6</v>
      </c>
      <c r="C507" s="136" t="s">
        <v>314</v>
      </c>
      <c r="D507" s="136" t="s">
        <v>414</v>
      </c>
      <c r="E507" s="136" t="s">
        <v>491</v>
      </c>
      <c r="F507" s="118"/>
      <c r="G507" s="78">
        <v>10000</v>
      </c>
      <c r="H507" s="78">
        <v>0</v>
      </c>
      <c r="I507" s="78">
        <v>0</v>
      </c>
    </row>
    <row r="508" spans="1:9" ht="31.5" x14ac:dyDescent="0.25">
      <c r="A508" s="136" t="s">
        <v>693</v>
      </c>
      <c r="B508" s="136" t="s">
        <v>6</v>
      </c>
      <c r="C508" s="136" t="s">
        <v>314</v>
      </c>
      <c r="D508" s="136" t="s">
        <v>414</v>
      </c>
      <c r="E508" s="136" t="s">
        <v>491</v>
      </c>
      <c r="F508" s="136" t="s">
        <v>368</v>
      </c>
      <c r="G508" s="78">
        <v>10000</v>
      </c>
      <c r="H508" s="78">
        <v>0</v>
      </c>
      <c r="I508" s="78">
        <v>0</v>
      </c>
    </row>
    <row r="509" spans="1:9" ht="47.25" x14ac:dyDescent="0.25">
      <c r="A509" s="136" t="s">
        <v>801</v>
      </c>
      <c r="B509" s="136" t="s">
        <v>6</v>
      </c>
      <c r="C509" s="136" t="s">
        <v>314</v>
      </c>
      <c r="D509" s="136" t="s">
        <v>414</v>
      </c>
      <c r="E509" s="136" t="s">
        <v>579</v>
      </c>
      <c r="F509" s="118"/>
      <c r="G509" s="78">
        <v>31608</v>
      </c>
      <c r="H509" s="78">
        <v>0</v>
      </c>
      <c r="I509" s="78">
        <v>0</v>
      </c>
    </row>
    <row r="510" spans="1:9" ht="31.5" x14ac:dyDescent="0.25">
      <c r="A510" s="136" t="s">
        <v>974</v>
      </c>
      <c r="B510" s="136" t="s">
        <v>6</v>
      </c>
      <c r="C510" s="136" t="s">
        <v>314</v>
      </c>
      <c r="D510" s="136" t="s">
        <v>414</v>
      </c>
      <c r="E510" s="136" t="s">
        <v>940</v>
      </c>
      <c r="F510" s="118"/>
      <c r="G510" s="78">
        <v>31608</v>
      </c>
      <c r="H510" s="78">
        <v>0</v>
      </c>
      <c r="I510" s="78">
        <v>0</v>
      </c>
    </row>
    <row r="511" spans="1:9" ht="63" x14ac:dyDescent="0.25">
      <c r="A511" s="136" t="s">
        <v>975</v>
      </c>
      <c r="B511" s="136" t="s">
        <v>6</v>
      </c>
      <c r="C511" s="136" t="s">
        <v>314</v>
      </c>
      <c r="D511" s="136" t="s">
        <v>414</v>
      </c>
      <c r="E511" s="136" t="s">
        <v>941</v>
      </c>
      <c r="F511" s="118"/>
      <c r="G511" s="78">
        <v>31608</v>
      </c>
      <c r="H511" s="78">
        <v>0</v>
      </c>
      <c r="I511" s="78">
        <v>0</v>
      </c>
    </row>
    <row r="512" spans="1:9" ht="31.5" x14ac:dyDescent="0.25">
      <c r="A512" s="136" t="s">
        <v>953</v>
      </c>
      <c r="B512" s="136" t="s">
        <v>6</v>
      </c>
      <c r="C512" s="136" t="s">
        <v>314</v>
      </c>
      <c r="D512" s="136" t="s">
        <v>414</v>
      </c>
      <c r="E512" s="136" t="s">
        <v>943</v>
      </c>
      <c r="F512" s="118"/>
      <c r="G512" s="78">
        <v>31608</v>
      </c>
      <c r="H512" s="78">
        <v>0</v>
      </c>
      <c r="I512" s="78">
        <v>0</v>
      </c>
    </row>
    <row r="513" spans="1:9" ht="78.75" x14ac:dyDescent="0.25">
      <c r="A513" s="136" t="s">
        <v>729</v>
      </c>
      <c r="B513" s="136" t="s">
        <v>6</v>
      </c>
      <c r="C513" s="136" t="s">
        <v>314</v>
      </c>
      <c r="D513" s="136" t="s">
        <v>414</v>
      </c>
      <c r="E513" s="136" t="s">
        <v>943</v>
      </c>
      <c r="F513" s="136" t="s">
        <v>366</v>
      </c>
      <c r="G513" s="78">
        <v>25405</v>
      </c>
      <c r="H513" s="78">
        <v>0</v>
      </c>
      <c r="I513" s="78">
        <v>0</v>
      </c>
    </row>
    <row r="514" spans="1:9" ht="31.5" x14ac:dyDescent="0.25">
      <c r="A514" s="136" t="s">
        <v>718</v>
      </c>
      <c r="B514" s="136" t="s">
        <v>6</v>
      </c>
      <c r="C514" s="136" t="s">
        <v>314</v>
      </c>
      <c r="D514" s="136" t="s">
        <v>414</v>
      </c>
      <c r="E514" s="136" t="s">
        <v>943</v>
      </c>
      <c r="F514" s="136" t="s">
        <v>401</v>
      </c>
      <c r="G514" s="78">
        <v>6203</v>
      </c>
      <c r="H514" s="78">
        <v>0</v>
      </c>
      <c r="I514" s="78">
        <v>0</v>
      </c>
    </row>
    <row r="515" spans="1:9" ht="47.25" x14ac:dyDescent="0.25">
      <c r="A515" s="136" t="s">
        <v>780</v>
      </c>
      <c r="B515" s="136" t="s">
        <v>6</v>
      </c>
      <c r="C515" s="136" t="s">
        <v>314</v>
      </c>
      <c r="D515" s="136" t="s">
        <v>414</v>
      </c>
      <c r="E515" s="136" t="s">
        <v>594</v>
      </c>
      <c r="F515" s="118"/>
      <c r="G515" s="78">
        <v>11821785.470000001</v>
      </c>
      <c r="H515" s="78">
        <v>2113353</v>
      </c>
      <c r="I515" s="78">
        <v>2113353</v>
      </c>
    </row>
    <row r="516" spans="1:9" ht="31.5" x14ac:dyDescent="0.25">
      <c r="A516" s="136" t="s">
        <v>781</v>
      </c>
      <c r="B516" s="136" t="s">
        <v>6</v>
      </c>
      <c r="C516" s="136" t="s">
        <v>314</v>
      </c>
      <c r="D516" s="136" t="s">
        <v>414</v>
      </c>
      <c r="E516" s="136" t="s">
        <v>595</v>
      </c>
      <c r="F516" s="118"/>
      <c r="G516" s="78">
        <v>11371785.470000001</v>
      </c>
      <c r="H516" s="78">
        <v>2113353</v>
      </c>
      <c r="I516" s="78">
        <v>2113353</v>
      </c>
    </row>
    <row r="517" spans="1:9" ht="47.25" x14ac:dyDescent="0.25">
      <c r="A517" s="136" t="s">
        <v>868</v>
      </c>
      <c r="B517" s="136" t="s">
        <v>6</v>
      </c>
      <c r="C517" s="136" t="s">
        <v>314</v>
      </c>
      <c r="D517" s="136" t="s">
        <v>414</v>
      </c>
      <c r="E517" s="136" t="s">
        <v>600</v>
      </c>
      <c r="F517" s="118"/>
      <c r="G517" s="78">
        <v>31353.200000000001</v>
      </c>
      <c r="H517" s="78">
        <v>32380</v>
      </c>
      <c r="I517" s="78">
        <v>32380</v>
      </c>
    </row>
    <row r="518" spans="1:9" ht="31.5" x14ac:dyDescent="0.25">
      <c r="A518" s="136" t="s">
        <v>878</v>
      </c>
      <c r="B518" s="136" t="s">
        <v>6</v>
      </c>
      <c r="C518" s="136" t="s">
        <v>314</v>
      </c>
      <c r="D518" s="136" t="s">
        <v>414</v>
      </c>
      <c r="E518" s="136" t="s">
        <v>604</v>
      </c>
      <c r="F518" s="118"/>
      <c r="G518" s="78">
        <v>31353.200000000001</v>
      </c>
      <c r="H518" s="78">
        <v>32380</v>
      </c>
      <c r="I518" s="78">
        <v>32380</v>
      </c>
    </row>
    <row r="519" spans="1:9" ht="31.5" x14ac:dyDescent="0.25">
      <c r="A519" s="136" t="s">
        <v>693</v>
      </c>
      <c r="B519" s="136" t="s">
        <v>6</v>
      </c>
      <c r="C519" s="136" t="s">
        <v>314</v>
      </c>
      <c r="D519" s="136" t="s">
        <v>414</v>
      </c>
      <c r="E519" s="136" t="s">
        <v>604</v>
      </c>
      <c r="F519" s="136" t="s">
        <v>368</v>
      </c>
      <c r="G519" s="78">
        <v>31353.200000000001</v>
      </c>
      <c r="H519" s="78">
        <v>32380</v>
      </c>
      <c r="I519" s="78">
        <v>32380</v>
      </c>
    </row>
    <row r="520" spans="1:9" ht="31.5" x14ac:dyDescent="0.25">
      <c r="A520" s="136" t="s">
        <v>784</v>
      </c>
      <c r="B520" s="136" t="s">
        <v>6</v>
      </c>
      <c r="C520" s="136" t="s">
        <v>314</v>
      </c>
      <c r="D520" s="136" t="s">
        <v>414</v>
      </c>
      <c r="E520" s="136" t="s">
        <v>612</v>
      </c>
      <c r="F520" s="118"/>
      <c r="G520" s="78">
        <v>2080973</v>
      </c>
      <c r="H520" s="78">
        <v>2080973</v>
      </c>
      <c r="I520" s="78">
        <v>2080973</v>
      </c>
    </row>
    <row r="521" spans="1:9" ht="31.5" x14ac:dyDescent="0.25">
      <c r="A521" s="136" t="s">
        <v>881</v>
      </c>
      <c r="B521" s="136" t="s">
        <v>6</v>
      </c>
      <c r="C521" s="136" t="s">
        <v>314</v>
      </c>
      <c r="D521" s="136" t="s">
        <v>414</v>
      </c>
      <c r="E521" s="136" t="s">
        <v>614</v>
      </c>
      <c r="F521" s="118"/>
      <c r="G521" s="78">
        <v>1105273</v>
      </c>
      <c r="H521" s="78">
        <v>1105273</v>
      </c>
      <c r="I521" s="78">
        <v>1105273</v>
      </c>
    </row>
    <row r="522" spans="1:9" ht="31.5" x14ac:dyDescent="0.25">
      <c r="A522" s="136" t="s">
        <v>693</v>
      </c>
      <c r="B522" s="136" t="s">
        <v>6</v>
      </c>
      <c r="C522" s="136" t="s">
        <v>314</v>
      </c>
      <c r="D522" s="136" t="s">
        <v>414</v>
      </c>
      <c r="E522" s="136" t="s">
        <v>614</v>
      </c>
      <c r="F522" s="136" t="s">
        <v>368</v>
      </c>
      <c r="G522" s="78">
        <v>1105273</v>
      </c>
      <c r="H522" s="78">
        <v>1105273</v>
      </c>
      <c r="I522" s="78">
        <v>1105273</v>
      </c>
    </row>
    <row r="523" spans="1:9" ht="47.25" x14ac:dyDescent="0.25">
      <c r="A523" s="136" t="s">
        <v>785</v>
      </c>
      <c r="B523" s="136" t="s">
        <v>6</v>
      </c>
      <c r="C523" s="136" t="s">
        <v>314</v>
      </c>
      <c r="D523" s="136" t="s">
        <v>414</v>
      </c>
      <c r="E523" s="136" t="s">
        <v>616</v>
      </c>
      <c r="F523" s="118"/>
      <c r="G523" s="78">
        <v>975700</v>
      </c>
      <c r="H523" s="78">
        <v>975700</v>
      </c>
      <c r="I523" s="78">
        <v>975700</v>
      </c>
    </row>
    <row r="524" spans="1:9" ht="31.5" x14ac:dyDescent="0.25">
      <c r="A524" s="136" t="s">
        <v>693</v>
      </c>
      <c r="B524" s="136" t="s">
        <v>6</v>
      </c>
      <c r="C524" s="136" t="s">
        <v>314</v>
      </c>
      <c r="D524" s="136" t="s">
        <v>414</v>
      </c>
      <c r="E524" s="136" t="s">
        <v>616</v>
      </c>
      <c r="F524" s="136" t="s">
        <v>368</v>
      </c>
      <c r="G524" s="78">
        <v>975700</v>
      </c>
      <c r="H524" s="78">
        <v>975700</v>
      </c>
      <c r="I524" s="78">
        <v>975700</v>
      </c>
    </row>
    <row r="525" spans="1:9" ht="31.5" x14ac:dyDescent="0.25">
      <c r="A525" s="136" t="s">
        <v>954</v>
      </c>
      <c r="B525" s="136" t="s">
        <v>6</v>
      </c>
      <c r="C525" s="136" t="s">
        <v>314</v>
      </c>
      <c r="D525" s="136" t="s">
        <v>414</v>
      </c>
      <c r="E525" s="136" t="s">
        <v>944</v>
      </c>
      <c r="F525" s="118"/>
      <c r="G525" s="78">
        <v>9259459.2699999996</v>
      </c>
      <c r="H525" s="78">
        <v>0</v>
      </c>
      <c r="I525" s="78">
        <v>0</v>
      </c>
    </row>
    <row r="526" spans="1:9" ht="31.5" x14ac:dyDescent="0.25">
      <c r="A526" s="136" t="s">
        <v>686</v>
      </c>
      <c r="B526" s="136" t="s">
        <v>6</v>
      </c>
      <c r="C526" s="136" t="s">
        <v>314</v>
      </c>
      <c r="D526" s="136" t="s">
        <v>414</v>
      </c>
      <c r="E526" s="136" t="s">
        <v>945</v>
      </c>
      <c r="F526" s="118"/>
      <c r="G526" s="78">
        <v>570787</v>
      </c>
      <c r="H526" s="78">
        <v>0</v>
      </c>
      <c r="I526" s="78">
        <v>0</v>
      </c>
    </row>
    <row r="527" spans="1:9" ht="47.25" x14ac:dyDescent="0.25">
      <c r="A527" s="136" t="s">
        <v>687</v>
      </c>
      <c r="B527" s="136" t="s">
        <v>6</v>
      </c>
      <c r="C527" s="136" t="s">
        <v>314</v>
      </c>
      <c r="D527" s="136" t="s">
        <v>414</v>
      </c>
      <c r="E527" s="136" t="s">
        <v>945</v>
      </c>
      <c r="F527" s="136" t="s">
        <v>318</v>
      </c>
      <c r="G527" s="78">
        <v>570787</v>
      </c>
      <c r="H527" s="78">
        <v>0</v>
      </c>
      <c r="I527" s="78">
        <v>0</v>
      </c>
    </row>
    <row r="528" spans="1:9" ht="63" x14ac:dyDescent="0.25">
      <c r="A528" s="136" t="s">
        <v>778</v>
      </c>
      <c r="B528" s="136" t="s">
        <v>6</v>
      </c>
      <c r="C528" s="136" t="s">
        <v>314</v>
      </c>
      <c r="D528" s="136" t="s">
        <v>414</v>
      </c>
      <c r="E528" s="136" t="s">
        <v>946</v>
      </c>
      <c r="F528" s="118"/>
      <c r="G528" s="78">
        <v>6129918.2699999996</v>
      </c>
      <c r="H528" s="78">
        <v>0</v>
      </c>
      <c r="I528" s="78">
        <v>0</v>
      </c>
    </row>
    <row r="529" spans="1:9" ht="47.25" x14ac:dyDescent="0.25">
      <c r="A529" s="136" t="s">
        <v>687</v>
      </c>
      <c r="B529" s="136" t="s">
        <v>6</v>
      </c>
      <c r="C529" s="136" t="s">
        <v>314</v>
      </c>
      <c r="D529" s="136" t="s">
        <v>414</v>
      </c>
      <c r="E529" s="136" t="s">
        <v>946</v>
      </c>
      <c r="F529" s="136" t="s">
        <v>318</v>
      </c>
      <c r="G529" s="78">
        <v>6129918.2699999996</v>
      </c>
      <c r="H529" s="78">
        <v>0</v>
      </c>
      <c r="I529" s="78">
        <v>0</v>
      </c>
    </row>
    <row r="530" spans="1:9" ht="31.5" customHeight="1" x14ac:dyDescent="0.25">
      <c r="A530" s="136" t="s">
        <v>779</v>
      </c>
      <c r="B530" s="136" t="s">
        <v>6</v>
      </c>
      <c r="C530" s="136" t="s">
        <v>314</v>
      </c>
      <c r="D530" s="136" t="s">
        <v>414</v>
      </c>
      <c r="E530" s="136" t="s">
        <v>947</v>
      </c>
      <c r="F530" s="118"/>
      <c r="G530" s="78">
        <v>2558754</v>
      </c>
      <c r="H530" s="78">
        <v>0</v>
      </c>
      <c r="I530" s="78">
        <v>0</v>
      </c>
    </row>
    <row r="531" spans="1:9" ht="31.5" customHeight="1" x14ac:dyDescent="0.25">
      <c r="A531" s="136" t="s">
        <v>687</v>
      </c>
      <c r="B531" s="136" t="s">
        <v>6</v>
      </c>
      <c r="C531" s="136" t="s">
        <v>314</v>
      </c>
      <c r="D531" s="136" t="s">
        <v>414</v>
      </c>
      <c r="E531" s="136" t="s">
        <v>947</v>
      </c>
      <c r="F531" s="136" t="s">
        <v>318</v>
      </c>
      <c r="G531" s="78">
        <v>2558754</v>
      </c>
      <c r="H531" s="78">
        <v>0</v>
      </c>
      <c r="I531" s="78">
        <v>0</v>
      </c>
    </row>
    <row r="532" spans="1:9" ht="31.5" x14ac:dyDescent="0.25">
      <c r="A532" s="136" t="s">
        <v>882</v>
      </c>
      <c r="B532" s="136" t="s">
        <v>6</v>
      </c>
      <c r="C532" s="136" t="s">
        <v>314</v>
      </c>
      <c r="D532" s="136" t="s">
        <v>414</v>
      </c>
      <c r="E532" s="136" t="s">
        <v>617</v>
      </c>
      <c r="F532" s="118"/>
      <c r="G532" s="78">
        <v>450000</v>
      </c>
      <c r="H532" s="78">
        <v>0</v>
      </c>
      <c r="I532" s="78">
        <v>0</v>
      </c>
    </row>
    <row r="533" spans="1:9" ht="63" x14ac:dyDescent="0.25">
      <c r="A533" s="136" t="s">
        <v>883</v>
      </c>
      <c r="B533" s="136" t="s">
        <v>6</v>
      </c>
      <c r="C533" s="136" t="s">
        <v>314</v>
      </c>
      <c r="D533" s="136" t="s">
        <v>414</v>
      </c>
      <c r="E533" s="136" t="s">
        <v>618</v>
      </c>
      <c r="F533" s="118"/>
      <c r="G533" s="78">
        <v>450000</v>
      </c>
      <c r="H533" s="78">
        <v>0</v>
      </c>
      <c r="I533" s="78">
        <v>0</v>
      </c>
    </row>
    <row r="534" spans="1:9" ht="31.5" x14ac:dyDescent="0.25">
      <c r="A534" s="136" t="s">
        <v>884</v>
      </c>
      <c r="B534" s="136" t="s">
        <v>6</v>
      </c>
      <c r="C534" s="136" t="s">
        <v>314</v>
      </c>
      <c r="D534" s="136" t="s">
        <v>414</v>
      </c>
      <c r="E534" s="136" t="s">
        <v>620</v>
      </c>
      <c r="F534" s="118"/>
      <c r="G534" s="78">
        <v>450000</v>
      </c>
      <c r="H534" s="78">
        <v>0</v>
      </c>
      <c r="I534" s="78">
        <v>0</v>
      </c>
    </row>
    <row r="535" spans="1:9" ht="47.25" x14ac:dyDescent="0.25">
      <c r="A535" s="136" t="s">
        <v>687</v>
      </c>
      <c r="B535" s="136" t="s">
        <v>6</v>
      </c>
      <c r="C535" s="136" t="s">
        <v>314</v>
      </c>
      <c r="D535" s="136" t="s">
        <v>414</v>
      </c>
      <c r="E535" s="136" t="s">
        <v>620</v>
      </c>
      <c r="F535" s="136" t="s">
        <v>318</v>
      </c>
      <c r="G535" s="78">
        <v>450000</v>
      </c>
      <c r="H535" s="78">
        <v>0</v>
      </c>
      <c r="I535" s="78">
        <v>0</v>
      </c>
    </row>
    <row r="536" spans="1:9" ht="31.5" x14ac:dyDescent="0.25">
      <c r="A536" s="136" t="s">
        <v>731</v>
      </c>
      <c r="B536" s="136" t="s">
        <v>6</v>
      </c>
      <c r="C536" s="136" t="s">
        <v>314</v>
      </c>
      <c r="D536" s="136" t="s">
        <v>414</v>
      </c>
      <c r="E536" s="136" t="s">
        <v>669</v>
      </c>
      <c r="F536" s="118"/>
      <c r="G536" s="78">
        <v>495890</v>
      </c>
      <c r="H536" s="78">
        <v>257400</v>
      </c>
      <c r="I536" s="78">
        <v>257400</v>
      </c>
    </row>
    <row r="537" spans="1:9" x14ac:dyDescent="0.25">
      <c r="A537" s="136" t="s">
        <v>723</v>
      </c>
      <c r="B537" s="136" t="s">
        <v>6</v>
      </c>
      <c r="C537" s="136" t="s">
        <v>314</v>
      </c>
      <c r="D537" s="136" t="s">
        <v>414</v>
      </c>
      <c r="E537" s="136" t="s">
        <v>670</v>
      </c>
      <c r="F537" s="118"/>
      <c r="G537" s="78">
        <v>495890</v>
      </c>
      <c r="H537" s="78">
        <v>257400</v>
      </c>
      <c r="I537" s="78">
        <v>257400</v>
      </c>
    </row>
    <row r="538" spans="1:9" x14ac:dyDescent="0.25">
      <c r="A538" s="136" t="s">
        <v>724</v>
      </c>
      <c r="B538" s="136" t="s">
        <v>6</v>
      </c>
      <c r="C538" s="136" t="s">
        <v>314</v>
      </c>
      <c r="D538" s="136" t="s">
        <v>414</v>
      </c>
      <c r="E538" s="136" t="s">
        <v>670</v>
      </c>
      <c r="F538" s="118"/>
      <c r="G538" s="78">
        <v>495890</v>
      </c>
      <c r="H538" s="78">
        <v>257400</v>
      </c>
      <c r="I538" s="78">
        <v>257400</v>
      </c>
    </row>
    <row r="539" spans="1:9" ht="31.5" x14ac:dyDescent="0.25">
      <c r="A539" s="136" t="s">
        <v>732</v>
      </c>
      <c r="B539" s="136" t="s">
        <v>6</v>
      </c>
      <c r="C539" s="136" t="s">
        <v>314</v>
      </c>
      <c r="D539" s="136" t="s">
        <v>414</v>
      </c>
      <c r="E539" s="136" t="s">
        <v>671</v>
      </c>
      <c r="F539" s="118"/>
      <c r="G539" s="78">
        <v>188290</v>
      </c>
      <c r="H539" s="78">
        <v>0</v>
      </c>
      <c r="I539" s="78">
        <v>0</v>
      </c>
    </row>
    <row r="540" spans="1:9" ht="31.5" x14ac:dyDescent="0.25">
      <c r="A540" s="136" t="s">
        <v>693</v>
      </c>
      <c r="B540" s="136" t="s">
        <v>6</v>
      </c>
      <c r="C540" s="136" t="s">
        <v>314</v>
      </c>
      <c r="D540" s="136" t="s">
        <v>414</v>
      </c>
      <c r="E540" s="136" t="s">
        <v>671</v>
      </c>
      <c r="F540" s="136" t="s">
        <v>368</v>
      </c>
      <c r="G540" s="78">
        <v>188290</v>
      </c>
      <c r="H540" s="78">
        <v>0</v>
      </c>
      <c r="I540" s="78">
        <v>0</v>
      </c>
    </row>
    <row r="541" spans="1:9" ht="31.5" x14ac:dyDescent="0.25">
      <c r="A541" s="136" t="s">
        <v>1114</v>
      </c>
      <c r="B541" s="136" t="s">
        <v>6</v>
      </c>
      <c r="C541" s="136" t="s">
        <v>314</v>
      </c>
      <c r="D541" s="136" t="s">
        <v>414</v>
      </c>
      <c r="E541" s="136" t="s">
        <v>1113</v>
      </c>
      <c r="F541" s="118"/>
      <c r="G541" s="78">
        <v>50200</v>
      </c>
      <c r="H541" s="78">
        <v>0</v>
      </c>
      <c r="I541" s="78">
        <v>0</v>
      </c>
    </row>
    <row r="542" spans="1:9" ht="31.5" x14ac:dyDescent="0.25">
      <c r="A542" s="136" t="s">
        <v>693</v>
      </c>
      <c r="B542" s="136" t="s">
        <v>6</v>
      </c>
      <c r="C542" s="136" t="s">
        <v>314</v>
      </c>
      <c r="D542" s="136" t="s">
        <v>414</v>
      </c>
      <c r="E542" s="136" t="s">
        <v>1113</v>
      </c>
      <c r="F542" s="136" t="s">
        <v>368</v>
      </c>
      <c r="G542" s="78">
        <v>50200</v>
      </c>
      <c r="H542" s="78">
        <v>0</v>
      </c>
      <c r="I542" s="78">
        <v>0</v>
      </c>
    </row>
    <row r="543" spans="1:9" ht="31.5" x14ac:dyDescent="0.25">
      <c r="A543" s="136" t="s">
        <v>1302</v>
      </c>
      <c r="B543" s="136" t="s">
        <v>6</v>
      </c>
      <c r="C543" s="136" t="s">
        <v>314</v>
      </c>
      <c r="D543" s="136" t="s">
        <v>414</v>
      </c>
      <c r="E543" s="136" t="s">
        <v>1299</v>
      </c>
      <c r="F543" s="118"/>
      <c r="G543" s="78">
        <v>257400</v>
      </c>
      <c r="H543" s="78">
        <v>257400</v>
      </c>
      <c r="I543" s="78">
        <v>257400</v>
      </c>
    </row>
    <row r="544" spans="1:9" x14ac:dyDescent="0.25">
      <c r="A544" s="136" t="s">
        <v>730</v>
      </c>
      <c r="B544" s="136" t="s">
        <v>6</v>
      </c>
      <c r="C544" s="136" t="s">
        <v>314</v>
      </c>
      <c r="D544" s="136" t="s">
        <v>414</v>
      </c>
      <c r="E544" s="136" t="s">
        <v>1299</v>
      </c>
      <c r="F544" s="136" t="s">
        <v>375</v>
      </c>
      <c r="G544" s="78">
        <v>257400</v>
      </c>
      <c r="H544" s="78">
        <v>257400</v>
      </c>
      <c r="I544" s="78">
        <v>257400</v>
      </c>
    </row>
    <row r="545" spans="1:9" x14ac:dyDescent="0.25">
      <c r="A545" s="136" t="s">
        <v>694</v>
      </c>
      <c r="B545" s="136" t="s">
        <v>6</v>
      </c>
      <c r="C545" s="136" t="s">
        <v>460</v>
      </c>
      <c r="D545" s="118"/>
      <c r="E545" s="118"/>
      <c r="F545" s="118"/>
      <c r="G545" s="78">
        <v>21400502.969999999</v>
      </c>
      <c r="H545" s="78">
        <v>1154931</v>
      </c>
      <c r="I545" s="78">
        <v>1154931</v>
      </c>
    </row>
    <row r="546" spans="1:9" x14ac:dyDescent="0.25">
      <c r="A546" s="136" t="s">
        <v>819</v>
      </c>
      <c r="B546" s="136" t="s">
        <v>6</v>
      </c>
      <c r="C546" s="136" t="s">
        <v>460</v>
      </c>
      <c r="D546" s="136" t="s">
        <v>314</v>
      </c>
      <c r="E546" s="118"/>
      <c r="F546" s="118"/>
      <c r="G546" s="78">
        <v>5400502.9699999997</v>
      </c>
      <c r="H546" s="78">
        <v>1154931</v>
      </c>
      <c r="I546" s="78">
        <v>1154931</v>
      </c>
    </row>
    <row r="547" spans="1:9" ht="63" x14ac:dyDescent="0.25">
      <c r="A547" s="136" t="s">
        <v>820</v>
      </c>
      <c r="B547" s="136" t="s">
        <v>6</v>
      </c>
      <c r="C547" s="136" t="s">
        <v>460</v>
      </c>
      <c r="D547" s="136" t="s">
        <v>314</v>
      </c>
      <c r="E547" s="136" t="s">
        <v>487</v>
      </c>
      <c r="F547" s="118"/>
      <c r="G547" s="78">
        <v>5400502.9699999997</v>
      </c>
      <c r="H547" s="78">
        <v>1154931</v>
      </c>
      <c r="I547" s="78">
        <v>1154931</v>
      </c>
    </row>
    <row r="548" spans="1:9" x14ac:dyDescent="0.25">
      <c r="A548" s="136" t="s">
        <v>821</v>
      </c>
      <c r="B548" s="136" t="s">
        <v>6</v>
      </c>
      <c r="C548" s="136" t="s">
        <v>460</v>
      </c>
      <c r="D548" s="136" t="s">
        <v>314</v>
      </c>
      <c r="E548" s="136" t="s">
        <v>488</v>
      </c>
      <c r="F548" s="118"/>
      <c r="G548" s="78">
        <v>5400502.9699999997</v>
      </c>
      <c r="H548" s="78">
        <v>1154931</v>
      </c>
      <c r="I548" s="78">
        <v>1154931</v>
      </c>
    </row>
    <row r="549" spans="1:9" ht="126" x14ac:dyDescent="0.25">
      <c r="A549" s="136" t="s">
        <v>822</v>
      </c>
      <c r="B549" s="136" t="s">
        <v>6</v>
      </c>
      <c r="C549" s="136" t="s">
        <v>460</v>
      </c>
      <c r="D549" s="136" t="s">
        <v>314</v>
      </c>
      <c r="E549" s="136" t="s">
        <v>489</v>
      </c>
      <c r="F549" s="118"/>
      <c r="G549" s="78">
        <v>5400502.9699999997</v>
      </c>
      <c r="H549" s="78">
        <v>1154931</v>
      </c>
      <c r="I549" s="78">
        <v>1154931</v>
      </c>
    </row>
    <row r="550" spans="1:9" x14ac:dyDescent="0.25">
      <c r="A550" s="136" t="s">
        <v>885</v>
      </c>
      <c r="B550" s="136" t="s">
        <v>6</v>
      </c>
      <c r="C550" s="136" t="s">
        <v>460</v>
      </c>
      <c r="D550" s="136" t="s">
        <v>314</v>
      </c>
      <c r="E550" s="136" t="s">
        <v>493</v>
      </c>
      <c r="F550" s="118"/>
      <c r="G550" s="78">
        <v>15000</v>
      </c>
      <c r="H550" s="78">
        <v>0</v>
      </c>
      <c r="I550" s="78">
        <v>0</v>
      </c>
    </row>
    <row r="551" spans="1:9" ht="31.5" x14ac:dyDescent="0.25">
      <c r="A551" s="136" t="s">
        <v>693</v>
      </c>
      <c r="B551" s="136" t="s">
        <v>6</v>
      </c>
      <c r="C551" s="136" t="s">
        <v>460</v>
      </c>
      <c r="D551" s="136" t="s">
        <v>314</v>
      </c>
      <c r="E551" s="136" t="s">
        <v>493</v>
      </c>
      <c r="F551" s="136" t="s">
        <v>368</v>
      </c>
      <c r="G551" s="78">
        <v>15000</v>
      </c>
      <c r="H551" s="78">
        <v>0</v>
      </c>
      <c r="I551" s="78">
        <v>0</v>
      </c>
    </row>
    <row r="552" spans="1:9" ht="47.25" x14ac:dyDescent="0.25">
      <c r="A552" s="136" t="s">
        <v>886</v>
      </c>
      <c r="B552" s="136" t="s">
        <v>6</v>
      </c>
      <c r="C552" s="136" t="s">
        <v>460</v>
      </c>
      <c r="D552" s="136" t="s">
        <v>314</v>
      </c>
      <c r="E552" s="136" t="s">
        <v>495</v>
      </c>
      <c r="F552" s="118"/>
      <c r="G552" s="78">
        <v>10000</v>
      </c>
      <c r="H552" s="78">
        <v>0</v>
      </c>
      <c r="I552" s="78">
        <v>0</v>
      </c>
    </row>
    <row r="553" spans="1:9" ht="31.5" x14ac:dyDescent="0.25">
      <c r="A553" s="136" t="s">
        <v>693</v>
      </c>
      <c r="B553" s="136" t="s">
        <v>6</v>
      </c>
      <c r="C553" s="136" t="s">
        <v>460</v>
      </c>
      <c r="D553" s="136" t="s">
        <v>314</v>
      </c>
      <c r="E553" s="136" t="s">
        <v>495</v>
      </c>
      <c r="F553" s="136" t="s">
        <v>368</v>
      </c>
      <c r="G553" s="78">
        <v>10000</v>
      </c>
      <c r="H553" s="78">
        <v>0</v>
      </c>
      <c r="I553" s="78">
        <v>0</v>
      </c>
    </row>
    <row r="554" spans="1:9" ht="31.5" x14ac:dyDescent="0.25">
      <c r="A554" s="136" t="s">
        <v>887</v>
      </c>
      <c r="B554" s="136" t="s">
        <v>6</v>
      </c>
      <c r="C554" s="136" t="s">
        <v>460</v>
      </c>
      <c r="D554" s="136" t="s">
        <v>314</v>
      </c>
      <c r="E554" s="136" t="s">
        <v>497</v>
      </c>
      <c r="F554" s="118"/>
      <c r="G554" s="78">
        <v>4045571.97</v>
      </c>
      <c r="H554" s="78">
        <v>0</v>
      </c>
      <c r="I554" s="78">
        <v>0</v>
      </c>
    </row>
    <row r="555" spans="1:9" ht="31.5" x14ac:dyDescent="0.25">
      <c r="A555" s="136" t="s">
        <v>693</v>
      </c>
      <c r="B555" s="136" t="s">
        <v>6</v>
      </c>
      <c r="C555" s="136" t="s">
        <v>460</v>
      </c>
      <c r="D555" s="136" t="s">
        <v>314</v>
      </c>
      <c r="E555" s="136" t="s">
        <v>497</v>
      </c>
      <c r="F555" s="136" t="s">
        <v>368</v>
      </c>
      <c r="G555" s="78">
        <v>4045571.97</v>
      </c>
      <c r="H555" s="78">
        <v>0</v>
      </c>
      <c r="I555" s="78">
        <v>0</v>
      </c>
    </row>
    <row r="556" spans="1:9" ht="31.5" x14ac:dyDescent="0.25">
      <c r="A556" s="136" t="s">
        <v>823</v>
      </c>
      <c r="B556" s="136" t="s">
        <v>6</v>
      </c>
      <c r="C556" s="136" t="s">
        <v>460</v>
      </c>
      <c r="D556" s="136" t="s">
        <v>314</v>
      </c>
      <c r="E556" s="136" t="s">
        <v>499</v>
      </c>
      <c r="F556" s="118"/>
      <c r="G556" s="78">
        <v>150000</v>
      </c>
      <c r="H556" s="78">
        <v>0</v>
      </c>
      <c r="I556" s="78">
        <v>0</v>
      </c>
    </row>
    <row r="557" spans="1:9" ht="31.5" x14ac:dyDescent="0.25">
      <c r="A557" s="136" t="s">
        <v>693</v>
      </c>
      <c r="B557" s="136" t="s">
        <v>6</v>
      </c>
      <c r="C557" s="136" t="s">
        <v>460</v>
      </c>
      <c r="D557" s="136" t="s">
        <v>314</v>
      </c>
      <c r="E557" s="136" t="s">
        <v>499</v>
      </c>
      <c r="F557" s="136" t="s">
        <v>368</v>
      </c>
      <c r="G557" s="78">
        <v>150000</v>
      </c>
      <c r="H557" s="78">
        <v>0</v>
      </c>
      <c r="I557" s="78">
        <v>0</v>
      </c>
    </row>
    <row r="558" spans="1:9" ht="47.25" x14ac:dyDescent="0.25">
      <c r="A558" s="136" t="s">
        <v>888</v>
      </c>
      <c r="B558" s="136" t="s">
        <v>6</v>
      </c>
      <c r="C558" s="136" t="s">
        <v>460</v>
      </c>
      <c r="D558" s="136" t="s">
        <v>314</v>
      </c>
      <c r="E558" s="136" t="s">
        <v>501</v>
      </c>
      <c r="F558" s="118"/>
      <c r="G558" s="78">
        <v>1154931</v>
      </c>
      <c r="H558" s="78">
        <v>1154931</v>
      </c>
      <c r="I558" s="78">
        <v>1154931</v>
      </c>
    </row>
    <row r="559" spans="1:9" ht="31.5" x14ac:dyDescent="0.25">
      <c r="A559" s="136" t="s">
        <v>693</v>
      </c>
      <c r="B559" s="136" t="s">
        <v>6</v>
      </c>
      <c r="C559" s="136" t="s">
        <v>460</v>
      </c>
      <c r="D559" s="136" t="s">
        <v>314</v>
      </c>
      <c r="E559" s="136" t="s">
        <v>501</v>
      </c>
      <c r="F559" s="136" t="s">
        <v>368</v>
      </c>
      <c r="G559" s="78">
        <v>1154931</v>
      </c>
      <c r="H559" s="78">
        <v>1154931</v>
      </c>
      <c r="I559" s="78">
        <v>1154931</v>
      </c>
    </row>
    <row r="560" spans="1:9" ht="63" x14ac:dyDescent="0.25">
      <c r="A560" s="136" t="s">
        <v>889</v>
      </c>
      <c r="B560" s="136" t="s">
        <v>6</v>
      </c>
      <c r="C560" s="136" t="s">
        <v>460</v>
      </c>
      <c r="D560" s="136" t="s">
        <v>314</v>
      </c>
      <c r="E560" s="136" t="s">
        <v>503</v>
      </c>
      <c r="F560" s="118"/>
      <c r="G560" s="78">
        <v>25000</v>
      </c>
      <c r="H560" s="78">
        <v>0</v>
      </c>
      <c r="I560" s="78">
        <v>0</v>
      </c>
    </row>
    <row r="561" spans="1:9" ht="31.5" x14ac:dyDescent="0.25">
      <c r="A561" s="136" t="s">
        <v>693</v>
      </c>
      <c r="B561" s="136" t="s">
        <v>6</v>
      </c>
      <c r="C561" s="136" t="s">
        <v>460</v>
      </c>
      <c r="D561" s="136" t="s">
        <v>314</v>
      </c>
      <c r="E561" s="136" t="s">
        <v>503</v>
      </c>
      <c r="F561" s="136" t="s">
        <v>368</v>
      </c>
      <c r="G561" s="78">
        <v>25000</v>
      </c>
      <c r="H561" s="78">
        <v>0</v>
      </c>
      <c r="I561" s="78">
        <v>0</v>
      </c>
    </row>
    <row r="562" spans="1:9" x14ac:dyDescent="0.25">
      <c r="A562" s="136" t="s">
        <v>695</v>
      </c>
      <c r="B562" s="136" t="s">
        <v>6</v>
      </c>
      <c r="C562" s="136" t="s">
        <v>460</v>
      </c>
      <c r="D562" s="136" t="s">
        <v>343</v>
      </c>
      <c r="E562" s="118"/>
      <c r="F562" s="118"/>
      <c r="G562" s="78">
        <v>16000000</v>
      </c>
      <c r="H562" s="78">
        <v>0</v>
      </c>
      <c r="I562" s="78">
        <v>0</v>
      </c>
    </row>
    <row r="563" spans="1:9" ht="63" x14ac:dyDescent="0.25">
      <c r="A563" s="136" t="s">
        <v>820</v>
      </c>
      <c r="B563" s="136" t="s">
        <v>6</v>
      </c>
      <c r="C563" s="136" t="s">
        <v>460</v>
      </c>
      <c r="D563" s="136" t="s">
        <v>343</v>
      </c>
      <c r="E563" s="136" t="s">
        <v>487</v>
      </c>
      <c r="F563" s="118"/>
      <c r="G563" s="78">
        <v>16000000</v>
      </c>
      <c r="H563" s="78">
        <v>0</v>
      </c>
      <c r="I563" s="78">
        <v>0</v>
      </c>
    </row>
    <row r="564" spans="1:9" x14ac:dyDescent="0.25">
      <c r="A564" s="136" t="s">
        <v>821</v>
      </c>
      <c r="B564" s="136" t="s">
        <v>6</v>
      </c>
      <c r="C564" s="136" t="s">
        <v>460</v>
      </c>
      <c r="D564" s="136" t="s">
        <v>343</v>
      </c>
      <c r="E564" s="136" t="s">
        <v>488</v>
      </c>
      <c r="F564" s="118"/>
      <c r="G564" s="78">
        <v>16000000</v>
      </c>
      <c r="H564" s="78">
        <v>0</v>
      </c>
      <c r="I564" s="78">
        <v>0</v>
      </c>
    </row>
    <row r="565" spans="1:9" ht="126" x14ac:dyDescent="0.25">
      <c r="A565" s="136" t="s">
        <v>822</v>
      </c>
      <c r="B565" s="136" t="s">
        <v>6</v>
      </c>
      <c r="C565" s="136" t="s">
        <v>460</v>
      </c>
      <c r="D565" s="136" t="s">
        <v>343</v>
      </c>
      <c r="E565" s="136" t="s">
        <v>489</v>
      </c>
      <c r="F565" s="118"/>
      <c r="G565" s="78">
        <v>16000000</v>
      </c>
      <c r="H565" s="78">
        <v>0</v>
      </c>
      <c r="I565" s="78">
        <v>0</v>
      </c>
    </row>
    <row r="566" spans="1:9" ht="47.25" x14ac:dyDescent="0.25">
      <c r="A566" s="136" t="s">
        <v>890</v>
      </c>
      <c r="B566" s="136" t="s">
        <v>6</v>
      </c>
      <c r="C566" s="136" t="s">
        <v>460</v>
      </c>
      <c r="D566" s="136" t="s">
        <v>343</v>
      </c>
      <c r="E566" s="136" t="s">
        <v>505</v>
      </c>
      <c r="F566" s="118"/>
      <c r="G566" s="78">
        <v>16000000</v>
      </c>
      <c r="H566" s="78">
        <v>0</v>
      </c>
      <c r="I566" s="78">
        <v>0</v>
      </c>
    </row>
    <row r="567" spans="1:9" x14ac:dyDescent="0.25">
      <c r="A567" s="136" t="s">
        <v>730</v>
      </c>
      <c r="B567" s="136" t="s">
        <v>6</v>
      </c>
      <c r="C567" s="136" t="s">
        <v>460</v>
      </c>
      <c r="D567" s="136" t="s">
        <v>343</v>
      </c>
      <c r="E567" s="136" t="s">
        <v>505</v>
      </c>
      <c r="F567" s="136" t="s">
        <v>375</v>
      </c>
      <c r="G567" s="78">
        <v>16000000</v>
      </c>
      <c r="H567" s="78">
        <v>0</v>
      </c>
      <c r="I567" s="78">
        <v>0</v>
      </c>
    </row>
    <row r="568" spans="1:9" x14ac:dyDescent="0.25">
      <c r="A568" s="136" t="s">
        <v>696</v>
      </c>
      <c r="B568" s="136" t="s">
        <v>6</v>
      </c>
      <c r="C568" s="136" t="s">
        <v>313</v>
      </c>
      <c r="D568" s="118"/>
      <c r="E568" s="118"/>
      <c r="F568" s="118"/>
      <c r="G568" s="78">
        <v>7616077.4100000001</v>
      </c>
      <c r="H568" s="78">
        <v>3833427.03</v>
      </c>
      <c r="I568" s="78">
        <v>3710001.99</v>
      </c>
    </row>
    <row r="569" spans="1:9" x14ac:dyDescent="0.25">
      <c r="A569" s="136" t="s">
        <v>756</v>
      </c>
      <c r="B569" s="136" t="s">
        <v>6</v>
      </c>
      <c r="C569" s="136" t="s">
        <v>313</v>
      </c>
      <c r="D569" s="136" t="s">
        <v>313</v>
      </c>
      <c r="E569" s="118"/>
      <c r="F569" s="118"/>
      <c r="G569" s="78">
        <v>7616077.4100000001</v>
      </c>
      <c r="H569" s="78">
        <v>3833427.03</v>
      </c>
      <c r="I569" s="78">
        <v>3710001.99</v>
      </c>
    </row>
    <row r="570" spans="1:9" ht="47.25" x14ac:dyDescent="0.25">
      <c r="A570" s="136" t="s">
        <v>719</v>
      </c>
      <c r="B570" s="136" t="s">
        <v>6</v>
      </c>
      <c r="C570" s="136" t="s">
        <v>313</v>
      </c>
      <c r="D570" s="136" t="s">
        <v>313</v>
      </c>
      <c r="E570" s="136" t="s">
        <v>462</v>
      </c>
      <c r="F570" s="118"/>
      <c r="G570" s="78">
        <v>7616077.4100000001</v>
      </c>
      <c r="H570" s="78">
        <v>3833427.03</v>
      </c>
      <c r="I570" s="78">
        <v>3710001.99</v>
      </c>
    </row>
    <row r="571" spans="1:9" ht="31.5" x14ac:dyDescent="0.25">
      <c r="A571" s="136" t="s">
        <v>720</v>
      </c>
      <c r="B571" s="136" t="s">
        <v>6</v>
      </c>
      <c r="C571" s="136" t="s">
        <v>313</v>
      </c>
      <c r="D571" s="136" t="s">
        <v>313</v>
      </c>
      <c r="E571" s="136" t="s">
        <v>463</v>
      </c>
      <c r="F571" s="118"/>
      <c r="G571" s="78">
        <v>621831</v>
      </c>
      <c r="H571" s="78">
        <v>0</v>
      </c>
      <c r="I571" s="78">
        <v>0</v>
      </c>
    </row>
    <row r="572" spans="1:9" ht="47.25" x14ac:dyDescent="0.25">
      <c r="A572" s="136" t="s">
        <v>767</v>
      </c>
      <c r="B572" s="136" t="s">
        <v>6</v>
      </c>
      <c r="C572" s="136" t="s">
        <v>313</v>
      </c>
      <c r="D572" s="136" t="s">
        <v>313</v>
      </c>
      <c r="E572" s="136" t="s">
        <v>464</v>
      </c>
      <c r="F572" s="118"/>
      <c r="G572" s="78">
        <v>172000</v>
      </c>
      <c r="H572" s="78">
        <v>0</v>
      </c>
      <c r="I572" s="78">
        <v>0</v>
      </c>
    </row>
    <row r="573" spans="1:9" ht="47.25" x14ac:dyDescent="0.25">
      <c r="A573" s="136" t="s">
        <v>976</v>
      </c>
      <c r="B573" s="136" t="s">
        <v>6</v>
      </c>
      <c r="C573" s="136" t="s">
        <v>313</v>
      </c>
      <c r="D573" s="136" t="s">
        <v>313</v>
      </c>
      <c r="E573" s="136" t="s">
        <v>465</v>
      </c>
      <c r="F573" s="118"/>
      <c r="G573" s="78">
        <v>172000</v>
      </c>
      <c r="H573" s="78">
        <v>0</v>
      </c>
      <c r="I573" s="78">
        <v>0</v>
      </c>
    </row>
    <row r="574" spans="1:9" ht="47.25" x14ac:dyDescent="0.25">
      <c r="A574" s="136" t="s">
        <v>687</v>
      </c>
      <c r="B574" s="136" t="s">
        <v>6</v>
      </c>
      <c r="C574" s="136" t="s">
        <v>313</v>
      </c>
      <c r="D574" s="136" t="s">
        <v>313</v>
      </c>
      <c r="E574" s="136" t="s">
        <v>465</v>
      </c>
      <c r="F574" s="136" t="s">
        <v>318</v>
      </c>
      <c r="G574" s="78">
        <v>172000</v>
      </c>
      <c r="H574" s="78">
        <v>0</v>
      </c>
      <c r="I574" s="78">
        <v>0</v>
      </c>
    </row>
    <row r="575" spans="1:9" ht="31.5" x14ac:dyDescent="0.25">
      <c r="A575" s="136" t="s">
        <v>873</v>
      </c>
      <c r="B575" s="136" t="s">
        <v>6</v>
      </c>
      <c r="C575" s="136" t="s">
        <v>313</v>
      </c>
      <c r="D575" s="136" t="s">
        <v>313</v>
      </c>
      <c r="E575" s="136" t="s">
        <v>466</v>
      </c>
      <c r="F575" s="118"/>
      <c r="G575" s="78">
        <v>449831</v>
      </c>
      <c r="H575" s="78">
        <v>0</v>
      </c>
      <c r="I575" s="78">
        <v>0</v>
      </c>
    </row>
    <row r="576" spans="1:9" ht="47.25" x14ac:dyDescent="0.25">
      <c r="A576" s="136" t="s">
        <v>1115</v>
      </c>
      <c r="B576" s="136" t="s">
        <v>6</v>
      </c>
      <c r="C576" s="136" t="s">
        <v>313</v>
      </c>
      <c r="D576" s="136" t="s">
        <v>313</v>
      </c>
      <c r="E576" s="136" t="s">
        <v>1111</v>
      </c>
      <c r="F576" s="118"/>
      <c r="G576" s="78">
        <v>449831</v>
      </c>
      <c r="H576" s="78">
        <v>0</v>
      </c>
      <c r="I576" s="78">
        <v>0</v>
      </c>
    </row>
    <row r="577" spans="1:9" ht="47.25" x14ac:dyDescent="0.25">
      <c r="A577" s="136" t="s">
        <v>687</v>
      </c>
      <c r="B577" s="136" t="s">
        <v>6</v>
      </c>
      <c r="C577" s="136" t="s">
        <v>313</v>
      </c>
      <c r="D577" s="136" t="s">
        <v>313</v>
      </c>
      <c r="E577" s="136" t="s">
        <v>1111</v>
      </c>
      <c r="F577" s="136" t="s">
        <v>318</v>
      </c>
      <c r="G577" s="78">
        <v>449831</v>
      </c>
      <c r="H577" s="78">
        <v>0</v>
      </c>
      <c r="I577" s="78">
        <v>0</v>
      </c>
    </row>
    <row r="578" spans="1:9" x14ac:dyDescent="0.25">
      <c r="A578" s="136" t="s">
        <v>757</v>
      </c>
      <c r="B578" s="136" t="s">
        <v>6</v>
      </c>
      <c r="C578" s="136" t="s">
        <v>313</v>
      </c>
      <c r="D578" s="136" t="s">
        <v>313</v>
      </c>
      <c r="E578" s="136" t="s">
        <v>469</v>
      </c>
      <c r="F578" s="118"/>
      <c r="G578" s="78">
        <v>6707721.4100000001</v>
      </c>
      <c r="H578" s="78">
        <v>3833427.03</v>
      </c>
      <c r="I578" s="78">
        <v>3710001.99</v>
      </c>
    </row>
    <row r="579" spans="1:9" ht="31.5" x14ac:dyDescent="0.25">
      <c r="A579" s="136" t="s">
        <v>758</v>
      </c>
      <c r="B579" s="136" t="s">
        <v>6</v>
      </c>
      <c r="C579" s="136" t="s">
        <v>313</v>
      </c>
      <c r="D579" s="136" t="s">
        <v>313</v>
      </c>
      <c r="E579" s="136" t="s">
        <v>470</v>
      </c>
      <c r="F579" s="118"/>
      <c r="G579" s="78">
        <v>6707721.4100000001</v>
      </c>
      <c r="H579" s="78">
        <v>3833427.03</v>
      </c>
      <c r="I579" s="78">
        <v>3710001.99</v>
      </c>
    </row>
    <row r="580" spans="1:9" ht="31.5" x14ac:dyDescent="0.25">
      <c r="A580" s="136" t="s">
        <v>686</v>
      </c>
      <c r="B580" s="136" t="s">
        <v>6</v>
      </c>
      <c r="C580" s="136" t="s">
        <v>313</v>
      </c>
      <c r="D580" s="136" t="s">
        <v>313</v>
      </c>
      <c r="E580" s="136" t="s">
        <v>471</v>
      </c>
      <c r="F580" s="118"/>
      <c r="G580" s="78">
        <v>367657.13</v>
      </c>
      <c r="H580" s="78">
        <v>367657.13</v>
      </c>
      <c r="I580" s="78">
        <v>367657.13</v>
      </c>
    </row>
    <row r="581" spans="1:9" ht="47.25" x14ac:dyDescent="0.25">
      <c r="A581" s="136" t="s">
        <v>687</v>
      </c>
      <c r="B581" s="136" t="s">
        <v>6</v>
      </c>
      <c r="C581" s="136" t="s">
        <v>313</v>
      </c>
      <c r="D581" s="136" t="s">
        <v>313</v>
      </c>
      <c r="E581" s="136" t="s">
        <v>471</v>
      </c>
      <c r="F581" s="136" t="s">
        <v>318</v>
      </c>
      <c r="G581" s="78">
        <v>367657.13</v>
      </c>
      <c r="H581" s="78">
        <v>367657.13</v>
      </c>
      <c r="I581" s="78">
        <v>367657.13</v>
      </c>
    </row>
    <row r="582" spans="1:9" ht="63" x14ac:dyDescent="0.25">
      <c r="A582" s="136" t="s">
        <v>1018</v>
      </c>
      <c r="B582" s="136" t="s">
        <v>6</v>
      </c>
      <c r="C582" s="136" t="s">
        <v>313</v>
      </c>
      <c r="D582" s="136" t="s">
        <v>313</v>
      </c>
      <c r="E582" s="136" t="s">
        <v>472</v>
      </c>
      <c r="F582" s="118"/>
      <c r="G582" s="78">
        <v>878796</v>
      </c>
      <c r="H582" s="78">
        <v>878796</v>
      </c>
      <c r="I582" s="78">
        <v>878796</v>
      </c>
    </row>
    <row r="583" spans="1:9" ht="47.25" x14ac:dyDescent="0.25">
      <c r="A583" s="136" t="s">
        <v>687</v>
      </c>
      <c r="B583" s="136" t="s">
        <v>6</v>
      </c>
      <c r="C583" s="136" t="s">
        <v>313</v>
      </c>
      <c r="D583" s="136" t="s">
        <v>313</v>
      </c>
      <c r="E583" s="136" t="s">
        <v>472</v>
      </c>
      <c r="F583" s="136" t="s">
        <v>318</v>
      </c>
      <c r="G583" s="78">
        <v>878796</v>
      </c>
      <c r="H583" s="78">
        <v>878796</v>
      </c>
      <c r="I583" s="78">
        <v>878796</v>
      </c>
    </row>
    <row r="584" spans="1:9" ht="31.5" x14ac:dyDescent="0.25">
      <c r="A584" s="136" t="s">
        <v>1301</v>
      </c>
      <c r="B584" s="136" t="s">
        <v>6</v>
      </c>
      <c r="C584" s="136" t="s">
        <v>313</v>
      </c>
      <c r="D584" s="136" t="s">
        <v>313</v>
      </c>
      <c r="E584" s="136" t="s">
        <v>1208</v>
      </c>
      <c r="F584" s="118"/>
      <c r="G584" s="78">
        <v>5293268.28</v>
      </c>
      <c r="H584" s="78">
        <v>2586973.9</v>
      </c>
      <c r="I584" s="78">
        <v>2463548.86</v>
      </c>
    </row>
    <row r="585" spans="1:9" ht="47.25" x14ac:dyDescent="0.25">
      <c r="A585" s="136" t="s">
        <v>687</v>
      </c>
      <c r="B585" s="136" t="s">
        <v>6</v>
      </c>
      <c r="C585" s="136" t="s">
        <v>313</v>
      </c>
      <c r="D585" s="136" t="s">
        <v>313</v>
      </c>
      <c r="E585" s="136" t="s">
        <v>1208</v>
      </c>
      <c r="F585" s="136" t="s">
        <v>318</v>
      </c>
      <c r="G585" s="78">
        <v>5293268.28</v>
      </c>
      <c r="H585" s="78">
        <v>2586973.9</v>
      </c>
      <c r="I585" s="78">
        <v>2463548.86</v>
      </c>
    </row>
    <row r="586" spans="1:9" ht="31.5" x14ac:dyDescent="0.25">
      <c r="A586" s="136" t="s">
        <v>891</v>
      </c>
      <c r="B586" s="136" t="s">
        <v>6</v>
      </c>
      <c r="C586" s="136" t="s">
        <v>313</v>
      </c>
      <c r="D586" s="136" t="s">
        <v>313</v>
      </c>
      <c r="E586" s="136" t="s">
        <v>476</v>
      </c>
      <c r="F586" s="118"/>
      <c r="G586" s="78">
        <v>168000</v>
      </c>
      <c r="H586" s="78">
        <v>0</v>
      </c>
      <c r="I586" s="78">
        <v>0</v>
      </c>
    </row>
    <row r="587" spans="1:9" ht="47.25" x14ac:dyDescent="0.25">
      <c r="A587" s="136" t="s">
        <v>687</v>
      </c>
      <c r="B587" s="136" t="s">
        <v>6</v>
      </c>
      <c r="C587" s="136" t="s">
        <v>313</v>
      </c>
      <c r="D587" s="136" t="s">
        <v>313</v>
      </c>
      <c r="E587" s="136" t="s">
        <v>476</v>
      </c>
      <c r="F587" s="136" t="s">
        <v>318</v>
      </c>
      <c r="G587" s="78">
        <v>168000</v>
      </c>
      <c r="H587" s="78">
        <v>0</v>
      </c>
      <c r="I587" s="78">
        <v>0</v>
      </c>
    </row>
    <row r="588" spans="1:9" ht="31.5" x14ac:dyDescent="0.25">
      <c r="A588" s="136" t="s">
        <v>892</v>
      </c>
      <c r="B588" s="136" t="s">
        <v>6</v>
      </c>
      <c r="C588" s="136" t="s">
        <v>313</v>
      </c>
      <c r="D588" s="136" t="s">
        <v>313</v>
      </c>
      <c r="E588" s="136" t="s">
        <v>481</v>
      </c>
      <c r="F588" s="118"/>
      <c r="G588" s="78">
        <v>286525</v>
      </c>
      <c r="H588" s="78">
        <v>0</v>
      </c>
      <c r="I588" s="78">
        <v>0</v>
      </c>
    </row>
    <row r="589" spans="1:9" ht="31.5" x14ac:dyDescent="0.25">
      <c r="A589" s="136" t="s">
        <v>893</v>
      </c>
      <c r="B589" s="136" t="s">
        <v>6</v>
      </c>
      <c r="C589" s="136" t="s">
        <v>313</v>
      </c>
      <c r="D589" s="136" t="s">
        <v>313</v>
      </c>
      <c r="E589" s="136" t="s">
        <v>482</v>
      </c>
      <c r="F589" s="118"/>
      <c r="G589" s="78">
        <v>286525</v>
      </c>
      <c r="H589" s="78">
        <v>0</v>
      </c>
      <c r="I589" s="78">
        <v>0</v>
      </c>
    </row>
    <row r="590" spans="1:9" x14ac:dyDescent="0.25">
      <c r="A590" s="136" t="s">
        <v>895</v>
      </c>
      <c r="B590" s="136" t="s">
        <v>6</v>
      </c>
      <c r="C590" s="136" t="s">
        <v>313</v>
      </c>
      <c r="D590" s="136" t="s">
        <v>313</v>
      </c>
      <c r="E590" s="136" t="s">
        <v>486</v>
      </c>
      <c r="F590" s="118"/>
      <c r="G590" s="78">
        <v>286525</v>
      </c>
      <c r="H590" s="78">
        <v>0</v>
      </c>
      <c r="I590" s="78">
        <v>0</v>
      </c>
    </row>
    <row r="591" spans="1:9" ht="47.25" x14ac:dyDescent="0.25">
      <c r="A591" s="136" t="s">
        <v>687</v>
      </c>
      <c r="B591" s="136" t="s">
        <v>6</v>
      </c>
      <c r="C591" s="136" t="s">
        <v>313</v>
      </c>
      <c r="D591" s="136" t="s">
        <v>313</v>
      </c>
      <c r="E591" s="136" t="s">
        <v>486</v>
      </c>
      <c r="F591" s="136" t="s">
        <v>318</v>
      </c>
      <c r="G591" s="78">
        <v>286525</v>
      </c>
      <c r="H591" s="78">
        <v>0</v>
      </c>
      <c r="I591" s="78">
        <v>0</v>
      </c>
    </row>
    <row r="592" spans="1:9" x14ac:dyDescent="0.25">
      <c r="A592" s="136" t="s">
        <v>768</v>
      </c>
      <c r="B592" s="136" t="s">
        <v>6</v>
      </c>
      <c r="C592" s="136" t="s">
        <v>396</v>
      </c>
      <c r="D592" s="118"/>
      <c r="E592" s="118"/>
      <c r="F592" s="118"/>
      <c r="G592" s="78">
        <v>12588336.039999999</v>
      </c>
      <c r="H592" s="78">
        <v>10675446.699999999</v>
      </c>
      <c r="I592" s="78">
        <v>6286778.6799999997</v>
      </c>
    </row>
    <row r="593" spans="1:9" x14ac:dyDescent="0.25">
      <c r="A593" s="136" t="s">
        <v>896</v>
      </c>
      <c r="B593" s="136" t="s">
        <v>6</v>
      </c>
      <c r="C593" s="136" t="s">
        <v>396</v>
      </c>
      <c r="D593" s="136" t="s">
        <v>314</v>
      </c>
      <c r="E593" s="118"/>
      <c r="F593" s="118"/>
      <c r="G593" s="78">
        <v>2448000</v>
      </c>
      <c r="H593" s="78">
        <v>2448000</v>
      </c>
      <c r="I593" s="78">
        <v>2448000</v>
      </c>
    </row>
    <row r="594" spans="1:9" ht="47.25" x14ac:dyDescent="0.25">
      <c r="A594" s="136" t="s">
        <v>897</v>
      </c>
      <c r="B594" s="136" t="s">
        <v>6</v>
      </c>
      <c r="C594" s="136" t="s">
        <v>396</v>
      </c>
      <c r="D594" s="136" t="s">
        <v>314</v>
      </c>
      <c r="E594" s="136" t="s">
        <v>659</v>
      </c>
      <c r="F594" s="118"/>
      <c r="G594" s="78">
        <v>2448000</v>
      </c>
      <c r="H594" s="78">
        <v>2448000</v>
      </c>
      <c r="I594" s="78">
        <v>2448000</v>
      </c>
    </row>
    <row r="595" spans="1:9" x14ac:dyDescent="0.25">
      <c r="A595" s="136" t="s">
        <v>723</v>
      </c>
      <c r="B595" s="136" t="s">
        <v>6</v>
      </c>
      <c r="C595" s="136" t="s">
        <v>396</v>
      </c>
      <c r="D595" s="136" t="s">
        <v>314</v>
      </c>
      <c r="E595" s="136" t="s">
        <v>660</v>
      </c>
      <c r="F595" s="118"/>
      <c r="G595" s="78">
        <v>2448000</v>
      </c>
      <c r="H595" s="78">
        <v>2448000</v>
      </c>
      <c r="I595" s="78">
        <v>2448000</v>
      </c>
    </row>
    <row r="596" spans="1:9" x14ac:dyDescent="0.25">
      <c r="A596" s="136" t="s">
        <v>724</v>
      </c>
      <c r="B596" s="136" t="s">
        <v>6</v>
      </c>
      <c r="C596" s="136" t="s">
        <v>396</v>
      </c>
      <c r="D596" s="136" t="s">
        <v>314</v>
      </c>
      <c r="E596" s="136" t="s">
        <v>660</v>
      </c>
      <c r="F596" s="118"/>
      <c r="G596" s="78">
        <v>2448000</v>
      </c>
      <c r="H596" s="78">
        <v>2448000</v>
      </c>
      <c r="I596" s="78">
        <v>2448000</v>
      </c>
    </row>
    <row r="597" spans="1:9" ht="63" x14ac:dyDescent="0.25">
      <c r="A597" s="136" t="s">
        <v>898</v>
      </c>
      <c r="B597" s="136" t="s">
        <v>6</v>
      </c>
      <c r="C597" s="136" t="s">
        <v>396</v>
      </c>
      <c r="D597" s="136" t="s">
        <v>314</v>
      </c>
      <c r="E597" s="136" t="s">
        <v>662</v>
      </c>
      <c r="F597" s="118"/>
      <c r="G597" s="78">
        <v>2448000</v>
      </c>
      <c r="H597" s="78">
        <v>2448000</v>
      </c>
      <c r="I597" s="78">
        <v>2448000</v>
      </c>
    </row>
    <row r="598" spans="1:9" ht="31.5" x14ac:dyDescent="0.25">
      <c r="A598" s="136" t="s">
        <v>718</v>
      </c>
      <c r="B598" s="136" t="s">
        <v>6</v>
      </c>
      <c r="C598" s="136" t="s">
        <v>396</v>
      </c>
      <c r="D598" s="136" t="s">
        <v>314</v>
      </c>
      <c r="E598" s="136" t="s">
        <v>662</v>
      </c>
      <c r="F598" s="136" t="s">
        <v>401</v>
      </c>
      <c r="G598" s="78">
        <v>2448000</v>
      </c>
      <c r="H598" s="78">
        <v>2448000</v>
      </c>
      <c r="I598" s="78">
        <v>2448000</v>
      </c>
    </row>
    <row r="599" spans="1:9" x14ac:dyDescent="0.25">
      <c r="A599" s="136" t="s">
        <v>899</v>
      </c>
      <c r="B599" s="136" t="s">
        <v>6</v>
      </c>
      <c r="C599" s="136" t="s">
        <v>396</v>
      </c>
      <c r="D599" s="136" t="s">
        <v>343</v>
      </c>
      <c r="E599" s="118"/>
      <c r="F599" s="118"/>
      <c r="G599" s="78">
        <v>1363000</v>
      </c>
      <c r="H599" s="78">
        <v>913000</v>
      </c>
      <c r="I599" s="78">
        <v>913000</v>
      </c>
    </row>
    <row r="600" spans="1:9" ht="47.25" x14ac:dyDescent="0.25">
      <c r="A600" s="136" t="s">
        <v>780</v>
      </c>
      <c r="B600" s="136" t="s">
        <v>6</v>
      </c>
      <c r="C600" s="136" t="s">
        <v>396</v>
      </c>
      <c r="D600" s="136" t="s">
        <v>343</v>
      </c>
      <c r="E600" s="136" t="s">
        <v>594</v>
      </c>
      <c r="F600" s="118"/>
      <c r="G600" s="78">
        <v>450000</v>
      </c>
      <c r="H600" s="78">
        <v>0</v>
      </c>
      <c r="I600" s="78">
        <v>0</v>
      </c>
    </row>
    <row r="601" spans="1:9" ht="31.5" x14ac:dyDescent="0.25">
      <c r="A601" s="136" t="s">
        <v>882</v>
      </c>
      <c r="B601" s="136" t="s">
        <v>6</v>
      </c>
      <c r="C601" s="136" t="s">
        <v>396</v>
      </c>
      <c r="D601" s="136" t="s">
        <v>343</v>
      </c>
      <c r="E601" s="136" t="s">
        <v>617</v>
      </c>
      <c r="F601" s="118"/>
      <c r="G601" s="78">
        <v>450000</v>
      </c>
      <c r="H601" s="78">
        <v>0</v>
      </c>
      <c r="I601" s="78">
        <v>0</v>
      </c>
    </row>
    <row r="602" spans="1:9" ht="63" x14ac:dyDescent="0.25">
      <c r="A602" s="136" t="s">
        <v>883</v>
      </c>
      <c r="B602" s="136" t="s">
        <v>6</v>
      </c>
      <c r="C602" s="136" t="s">
        <v>396</v>
      </c>
      <c r="D602" s="136" t="s">
        <v>343</v>
      </c>
      <c r="E602" s="136" t="s">
        <v>618</v>
      </c>
      <c r="F602" s="118"/>
      <c r="G602" s="78">
        <v>450000</v>
      </c>
      <c r="H602" s="78">
        <v>0</v>
      </c>
      <c r="I602" s="78">
        <v>0</v>
      </c>
    </row>
    <row r="603" spans="1:9" ht="31.5" x14ac:dyDescent="0.25">
      <c r="A603" s="136" t="s">
        <v>900</v>
      </c>
      <c r="B603" s="136" t="s">
        <v>6</v>
      </c>
      <c r="C603" s="136" t="s">
        <v>396</v>
      </c>
      <c r="D603" s="136" t="s">
        <v>343</v>
      </c>
      <c r="E603" s="136" t="s">
        <v>622</v>
      </c>
      <c r="F603" s="118"/>
      <c r="G603" s="78">
        <v>450000</v>
      </c>
      <c r="H603" s="78">
        <v>0</v>
      </c>
      <c r="I603" s="78">
        <v>0</v>
      </c>
    </row>
    <row r="604" spans="1:9" ht="47.25" x14ac:dyDescent="0.25">
      <c r="A604" s="136" t="s">
        <v>687</v>
      </c>
      <c r="B604" s="136" t="s">
        <v>6</v>
      </c>
      <c r="C604" s="136" t="s">
        <v>396</v>
      </c>
      <c r="D604" s="136" t="s">
        <v>343</v>
      </c>
      <c r="E604" s="136" t="s">
        <v>622</v>
      </c>
      <c r="F604" s="136" t="s">
        <v>318</v>
      </c>
      <c r="G604" s="78">
        <v>450000</v>
      </c>
      <c r="H604" s="78">
        <v>0</v>
      </c>
      <c r="I604" s="78">
        <v>0</v>
      </c>
    </row>
    <row r="605" spans="1:9" ht="47.25" x14ac:dyDescent="0.25">
      <c r="A605" s="136" t="s">
        <v>897</v>
      </c>
      <c r="B605" s="136" t="s">
        <v>6</v>
      </c>
      <c r="C605" s="136" t="s">
        <v>396</v>
      </c>
      <c r="D605" s="136" t="s">
        <v>343</v>
      </c>
      <c r="E605" s="136" t="s">
        <v>659</v>
      </c>
      <c r="F605" s="118"/>
      <c r="G605" s="78">
        <v>913000</v>
      </c>
      <c r="H605" s="78">
        <v>913000</v>
      </c>
      <c r="I605" s="78">
        <v>913000</v>
      </c>
    </row>
    <row r="606" spans="1:9" x14ac:dyDescent="0.25">
      <c r="A606" s="136" t="s">
        <v>723</v>
      </c>
      <c r="B606" s="136" t="s">
        <v>6</v>
      </c>
      <c r="C606" s="136" t="s">
        <v>396</v>
      </c>
      <c r="D606" s="136" t="s">
        <v>343</v>
      </c>
      <c r="E606" s="136" t="s">
        <v>660</v>
      </c>
      <c r="F606" s="118"/>
      <c r="G606" s="78">
        <v>913000</v>
      </c>
      <c r="H606" s="78">
        <v>913000</v>
      </c>
      <c r="I606" s="78">
        <v>913000</v>
      </c>
    </row>
    <row r="607" spans="1:9" x14ac:dyDescent="0.25">
      <c r="A607" s="136" t="s">
        <v>724</v>
      </c>
      <c r="B607" s="136" t="s">
        <v>6</v>
      </c>
      <c r="C607" s="136" t="s">
        <v>396</v>
      </c>
      <c r="D607" s="136" t="s">
        <v>343</v>
      </c>
      <c r="E607" s="136" t="s">
        <v>660</v>
      </c>
      <c r="F607" s="118"/>
      <c r="G607" s="78">
        <v>913000</v>
      </c>
      <c r="H607" s="78">
        <v>913000</v>
      </c>
      <c r="I607" s="78">
        <v>913000</v>
      </c>
    </row>
    <row r="608" spans="1:9" ht="31.5" x14ac:dyDescent="0.25">
      <c r="A608" s="136" t="s">
        <v>901</v>
      </c>
      <c r="B608" s="136" t="s">
        <v>6</v>
      </c>
      <c r="C608" s="136" t="s">
        <v>396</v>
      </c>
      <c r="D608" s="136" t="s">
        <v>343</v>
      </c>
      <c r="E608" s="136" t="s">
        <v>664</v>
      </c>
      <c r="F608" s="118"/>
      <c r="G608" s="78">
        <v>913000</v>
      </c>
      <c r="H608" s="78">
        <v>913000</v>
      </c>
      <c r="I608" s="78">
        <v>913000</v>
      </c>
    </row>
    <row r="609" spans="1:9" ht="31.5" x14ac:dyDescent="0.25">
      <c r="A609" s="136" t="s">
        <v>718</v>
      </c>
      <c r="B609" s="136" t="s">
        <v>6</v>
      </c>
      <c r="C609" s="136" t="s">
        <v>396</v>
      </c>
      <c r="D609" s="136" t="s">
        <v>343</v>
      </c>
      <c r="E609" s="136" t="s">
        <v>664</v>
      </c>
      <c r="F609" s="136" t="s">
        <v>401</v>
      </c>
      <c r="G609" s="78">
        <v>913000</v>
      </c>
      <c r="H609" s="78">
        <v>913000</v>
      </c>
      <c r="I609" s="78">
        <v>913000</v>
      </c>
    </row>
    <row r="610" spans="1:9" x14ac:dyDescent="0.25">
      <c r="A610" s="136" t="s">
        <v>769</v>
      </c>
      <c r="B610" s="136" t="s">
        <v>6</v>
      </c>
      <c r="C610" s="136" t="s">
        <v>396</v>
      </c>
      <c r="D610" s="136" t="s">
        <v>397</v>
      </c>
      <c r="E610" s="118"/>
      <c r="F610" s="118"/>
      <c r="G610" s="78">
        <v>8777336.0399999991</v>
      </c>
      <c r="H610" s="78">
        <v>7314446.7000000002</v>
      </c>
      <c r="I610" s="78">
        <v>2925778.68</v>
      </c>
    </row>
    <row r="611" spans="1:9" ht="63" x14ac:dyDescent="0.25">
      <c r="A611" s="136" t="s">
        <v>820</v>
      </c>
      <c r="B611" s="136" t="s">
        <v>6</v>
      </c>
      <c r="C611" s="136" t="s">
        <v>396</v>
      </c>
      <c r="D611" s="136" t="s">
        <v>397</v>
      </c>
      <c r="E611" s="136" t="s">
        <v>487</v>
      </c>
      <c r="F611" s="118"/>
      <c r="G611" s="78">
        <v>8777336.0399999991</v>
      </c>
      <c r="H611" s="78">
        <v>7314446.7000000002</v>
      </c>
      <c r="I611" s="78">
        <v>2925778.68</v>
      </c>
    </row>
    <row r="612" spans="1:9" x14ac:dyDescent="0.25">
      <c r="A612" s="136" t="s">
        <v>821</v>
      </c>
      <c r="B612" s="136" t="s">
        <v>6</v>
      </c>
      <c r="C612" s="136" t="s">
        <v>396</v>
      </c>
      <c r="D612" s="136" t="s">
        <v>397</v>
      </c>
      <c r="E612" s="136" t="s">
        <v>488</v>
      </c>
      <c r="F612" s="118"/>
      <c r="G612" s="78">
        <v>8777336.0399999991</v>
      </c>
      <c r="H612" s="78">
        <v>7314446.7000000002</v>
      </c>
      <c r="I612" s="78">
        <v>2925778.68</v>
      </c>
    </row>
    <row r="613" spans="1:9" ht="126" x14ac:dyDescent="0.25">
      <c r="A613" s="136" t="s">
        <v>822</v>
      </c>
      <c r="B613" s="136" t="s">
        <v>6</v>
      </c>
      <c r="C613" s="136" t="s">
        <v>396</v>
      </c>
      <c r="D613" s="136" t="s">
        <v>397</v>
      </c>
      <c r="E613" s="136" t="s">
        <v>489</v>
      </c>
      <c r="F613" s="118"/>
      <c r="G613" s="78">
        <v>8777336.0399999991</v>
      </c>
      <c r="H613" s="78">
        <v>7314446.7000000002</v>
      </c>
      <c r="I613" s="78">
        <v>2925778.68</v>
      </c>
    </row>
    <row r="614" spans="1:9" ht="63" x14ac:dyDescent="0.25">
      <c r="A614" s="136" t="s">
        <v>902</v>
      </c>
      <c r="B614" s="136" t="s">
        <v>6</v>
      </c>
      <c r="C614" s="136" t="s">
        <v>396</v>
      </c>
      <c r="D614" s="136" t="s">
        <v>397</v>
      </c>
      <c r="E614" s="136" t="s">
        <v>507</v>
      </c>
      <c r="F614" s="118"/>
      <c r="G614" s="78">
        <v>8777336.0399999991</v>
      </c>
      <c r="H614" s="78">
        <v>7314446.7000000002</v>
      </c>
      <c r="I614" s="78">
        <v>2925778.68</v>
      </c>
    </row>
    <row r="615" spans="1:9" ht="31.5" x14ac:dyDescent="0.25">
      <c r="A615" s="136" t="s">
        <v>818</v>
      </c>
      <c r="B615" s="136" t="s">
        <v>6</v>
      </c>
      <c r="C615" s="136" t="s">
        <v>396</v>
      </c>
      <c r="D615" s="136" t="s">
        <v>397</v>
      </c>
      <c r="E615" s="136" t="s">
        <v>507</v>
      </c>
      <c r="F615" s="136" t="s">
        <v>431</v>
      </c>
      <c r="G615" s="78">
        <v>8777336.0399999991</v>
      </c>
      <c r="H615" s="78">
        <v>7314446.7000000002</v>
      </c>
      <c r="I615" s="78">
        <v>2925778.68</v>
      </c>
    </row>
    <row r="616" spans="1:9" x14ac:dyDescent="0.25">
      <c r="A616" s="136" t="s">
        <v>903</v>
      </c>
      <c r="B616" s="136" t="s">
        <v>6</v>
      </c>
      <c r="C616" s="136" t="s">
        <v>427</v>
      </c>
      <c r="D616" s="118"/>
      <c r="E616" s="118"/>
      <c r="F616" s="118"/>
      <c r="G616" s="78">
        <v>2244636.85</v>
      </c>
      <c r="H616" s="78">
        <v>980940.12</v>
      </c>
      <c r="I616" s="78">
        <v>937627.42</v>
      </c>
    </row>
    <row r="617" spans="1:9" x14ac:dyDescent="0.25">
      <c r="A617" s="136" t="s">
        <v>904</v>
      </c>
      <c r="B617" s="136" t="s">
        <v>6</v>
      </c>
      <c r="C617" s="136" t="s">
        <v>427</v>
      </c>
      <c r="D617" s="136" t="s">
        <v>314</v>
      </c>
      <c r="E617" s="118"/>
      <c r="F617" s="118"/>
      <c r="G617" s="78">
        <v>2244636.85</v>
      </c>
      <c r="H617" s="78">
        <v>980940.12</v>
      </c>
      <c r="I617" s="78">
        <v>937627.42</v>
      </c>
    </row>
    <row r="618" spans="1:9" ht="47.25" x14ac:dyDescent="0.25">
      <c r="A618" s="136" t="s">
        <v>780</v>
      </c>
      <c r="B618" s="136" t="s">
        <v>6</v>
      </c>
      <c r="C618" s="136" t="s">
        <v>427</v>
      </c>
      <c r="D618" s="136" t="s">
        <v>314</v>
      </c>
      <c r="E618" s="136" t="s">
        <v>594</v>
      </c>
      <c r="F618" s="118"/>
      <c r="G618" s="78">
        <v>2244636.85</v>
      </c>
      <c r="H618" s="78">
        <v>980940.12</v>
      </c>
      <c r="I618" s="78">
        <v>937627.42</v>
      </c>
    </row>
    <row r="619" spans="1:9" ht="31.5" x14ac:dyDescent="0.25">
      <c r="A619" s="136" t="s">
        <v>781</v>
      </c>
      <c r="B619" s="136" t="s">
        <v>6</v>
      </c>
      <c r="C619" s="136" t="s">
        <v>427</v>
      </c>
      <c r="D619" s="136" t="s">
        <v>314</v>
      </c>
      <c r="E619" s="136" t="s">
        <v>595</v>
      </c>
      <c r="F619" s="118"/>
      <c r="G619" s="78">
        <v>2244636.85</v>
      </c>
      <c r="H619" s="78">
        <v>980940.12</v>
      </c>
      <c r="I619" s="78">
        <v>937627.42</v>
      </c>
    </row>
    <row r="620" spans="1:9" ht="47.25" x14ac:dyDescent="0.25">
      <c r="A620" s="136" t="s">
        <v>879</v>
      </c>
      <c r="B620" s="136" t="s">
        <v>6</v>
      </c>
      <c r="C620" s="136" t="s">
        <v>427</v>
      </c>
      <c r="D620" s="136" t="s">
        <v>314</v>
      </c>
      <c r="E620" s="136" t="s">
        <v>608</v>
      </c>
      <c r="F620" s="118"/>
      <c r="G620" s="78">
        <v>2244636.85</v>
      </c>
      <c r="H620" s="78">
        <v>980940.12</v>
      </c>
      <c r="I620" s="78">
        <v>937627.42</v>
      </c>
    </row>
    <row r="621" spans="1:9" ht="31.5" x14ac:dyDescent="0.25">
      <c r="A621" s="136" t="s">
        <v>686</v>
      </c>
      <c r="B621" s="136" t="s">
        <v>6</v>
      </c>
      <c r="C621" s="136" t="s">
        <v>427</v>
      </c>
      <c r="D621" s="136" t="s">
        <v>314</v>
      </c>
      <c r="E621" s="136" t="s">
        <v>611</v>
      </c>
      <c r="F621" s="118"/>
      <c r="G621" s="78">
        <v>73115.11</v>
      </c>
      <c r="H621" s="78">
        <v>73115.11</v>
      </c>
      <c r="I621" s="78">
        <v>73115.11</v>
      </c>
    </row>
    <row r="622" spans="1:9" ht="47.25" x14ac:dyDescent="0.25">
      <c r="A622" s="136" t="s">
        <v>687</v>
      </c>
      <c r="B622" s="136" t="s">
        <v>6</v>
      </c>
      <c r="C622" s="136" t="s">
        <v>427</v>
      </c>
      <c r="D622" s="136" t="s">
        <v>314</v>
      </c>
      <c r="E622" s="136" t="s">
        <v>611</v>
      </c>
      <c r="F622" s="136" t="s">
        <v>318</v>
      </c>
      <c r="G622" s="78">
        <v>73115.11</v>
      </c>
      <c r="H622" s="78">
        <v>73115.11</v>
      </c>
      <c r="I622" s="78">
        <v>73115.11</v>
      </c>
    </row>
    <row r="623" spans="1:9" ht="63" x14ac:dyDescent="0.25">
      <c r="A623" s="136" t="s">
        <v>880</v>
      </c>
      <c r="B623" s="136" t="s">
        <v>6</v>
      </c>
      <c r="C623" s="136" t="s">
        <v>427</v>
      </c>
      <c r="D623" s="136" t="s">
        <v>314</v>
      </c>
      <c r="E623" s="136" t="s">
        <v>610</v>
      </c>
      <c r="F623" s="118"/>
      <c r="G623" s="78">
        <v>314000</v>
      </c>
      <c r="H623" s="78">
        <v>0</v>
      </c>
      <c r="I623" s="78">
        <v>0</v>
      </c>
    </row>
    <row r="624" spans="1:9" ht="31.5" x14ac:dyDescent="0.25">
      <c r="A624" s="136" t="s">
        <v>693</v>
      </c>
      <c r="B624" s="136" t="s">
        <v>6</v>
      </c>
      <c r="C624" s="136" t="s">
        <v>427</v>
      </c>
      <c r="D624" s="136" t="s">
        <v>314</v>
      </c>
      <c r="E624" s="136" t="s">
        <v>610</v>
      </c>
      <c r="F624" s="136" t="s">
        <v>368</v>
      </c>
      <c r="G624" s="78">
        <v>314000</v>
      </c>
      <c r="H624" s="78">
        <v>0</v>
      </c>
      <c r="I624" s="78">
        <v>0</v>
      </c>
    </row>
    <row r="625" spans="1:9" ht="31.5" x14ac:dyDescent="0.25">
      <c r="A625" s="136" t="s">
        <v>1301</v>
      </c>
      <c r="B625" s="136" t="s">
        <v>6</v>
      </c>
      <c r="C625" s="136" t="s">
        <v>427</v>
      </c>
      <c r="D625" s="136" t="s">
        <v>314</v>
      </c>
      <c r="E625" s="136" t="s">
        <v>1271</v>
      </c>
      <c r="F625" s="118"/>
      <c r="G625" s="78">
        <v>1857521.74</v>
      </c>
      <c r="H625" s="78">
        <v>907825.01</v>
      </c>
      <c r="I625" s="78">
        <v>864512.31</v>
      </c>
    </row>
    <row r="626" spans="1:9" ht="47.25" x14ac:dyDescent="0.25">
      <c r="A626" s="136" t="s">
        <v>687</v>
      </c>
      <c r="B626" s="136" t="s">
        <v>6</v>
      </c>
      <c r="C626" s="136" t="s">
        <v>427</v>
      </c>
      <c r="D626" s="136" t="s">
        <v>314</v>
      </c>
      <c r="E626" s="136" t="s">
        <v>1271</v>
      </c>
      <c r="F626" s="136" t="s">
        <v>318</v>
      </c>
      <c r="G626" s="78">
        <v>1857521.74</v>
      </c>
      <c r="H626" s="78">
        <v>907825.01</v>
      </c>
      <c r="I626" s="78">
        <v>864512.31</v>
      </c>
    </row>
    <row r="627" spans="1:9" ht="31.5" x14ac:dyDescent="0.25">
      <c r="A627" s="136" t="s">
        <v>905</v>
      </c>
      <c r="B627" s="136" t="s">
        <v>6</v>
      </c>
      <c r="C627" s="136" t="s">
        <v>414</v>
      </c>
      <c r="D627" s="118"/>
      <c r="E627" s="118"/>
      <c r="F627" s="118"/>
      <c r="G627" s="78">
        <v>1987254.95</v>
      </c>
      <c r="H627" s="78">
        <v>1987254.95</v>
      </c>
      <c r="I627" s="78">
        <v>1987254.95</v>
      </c>
    </row>
    <row r="628" spans="1:9" ht="31.5" x14ac:dyDescent="0.25">
      <c r="A628" s="136" t="s">
        <v>906</v>
      </c>
      <c r="B628" s="136" t="s">
        <v>6</v>
      </c>
      <c r="C628" s="136" t="s">
        <v>414</v>
      </c>
      <c r="D628" s="136" t="s">
        <v>314</v>
      </c>
      <c r="E628" s="118"/>
      <c r="F628" s="118"/>
      <c r="G628" s="78">
        <v>1987254.95</v>
      </c>
      <c r="H628" s="78">
        <v>1987254.95</v>
      </c>
      <c r="I628" s="78">
        <v>1987254.95</v>
      </c>
    </row>
    <row r="629" spans="1:9" ht="47.25" x14ac:dyDescent="0.25">
      <c r="A629" s="136" t="s">
        <v>772</v>
      </c>
      <c r="B629" s="136" t="s">
        <v>6</v>
      </c>
      <c r="C629" s="136" t="s">
        <v>414</v>
      </c>
      <c r="D629" s="136" t="s">
        <v>314</v>
      </c>
      <c r="E629" s="136" t="s">
        <v>582</v>
      </c>
      <c r="F629" s="118"/>
      <c r="G629" s="78">
        <v>1987254.95</v>
      </c>
      <c r="H629" s="78">
        <v>1987254.95</v>
      </c>
      <c r="I629" s="78">
        <v>1987254.95</v>
      </c>
    </row>
    <row r="630" spans="1:9" ht="31.5" x14ac:dyDescent="0.25">
      <c r="A630" s="136" t="s">
        <v>907</v>
      </c>
      <c r="B630" s="136" t="s">
        <v>6</v>
      </c>
      <c r="C630" s="136" t="s">
        <v>414</v>
      </c>
      <c r="D630" s="136" t="s">
        <v>314</v>
      </c>
      <c r="E630" s="136" t="s">
        <v>588</v>
      </c>
      <c r="F630" s="118"/>
      <c r="G630" s="78">
        <v>1987254.95</v>
      </c>
      <c r="H630" s="78">
        <v>1987254.95</v>
      </c>
      <c r="I630" s="78">
        <v>1987254.95</v>
      </c>
    </row>
    <row r="631" spans="1:9" ht="47.25" x14ac:dyDescent="0.25">
      <c r="A631" s="136" t="s">
        <v>908</v>
      </c>
      <c r="B631" s="136" t="s">
        <v>6</v>
      </c>
      <c r="C631" s="136" t="s">
        <v>414</v>
      </c>
      <c r="D631" s="136" t="s">
        <v>314</v>
      </c>
      <c r="E631" s="136" t="s">
        <v>589</v>
      </c>
      <c r="F631" s="118"/>
      <c r="G631" s="78">
        <v>1987254.95</v>
      </c>
      <c r="H631" s="78">
        <v>1987254.95</v>
      </c>
      <c r="I631" s="78">
        <v>1987254.95</v>
      </c>
    </row>
    <row r="632" spans="1:9" ht="31.5" x14ac:dyDescent="0.25">
      <c r="A632" s="136" t="s">
        <v>909</v>
      </c>
      <c r="B632" s="136" t="s">
        <v>6</v>
      </c>
      <c r="C632" s="136" t="s">
        <v>414</v>
      </c>
      <c r="D632" s="136" t="s">
        <v>314</v>
      </c>
      <c r="E632" s="136" t="s">
        <v>591</v>
      </c>
      <c r="F632" s="118"/>
      <c r="G632" s="78">
        <v>1987254.95</v>
      </c>
      <c r="H632" s="78">
        <v>1987254.95</v>
      </c>
      <c r="I632" s="78">
        <v>1987254.95</v>
      </c>
    </row>
    <row r="633" spans="1:9" ht="31.5" x14ac:dyDescent="0.25">
      <c r="A633" s="136" t="s">
        <v>910</v>
      </c>
      <c r="B633" s="136" t="s">
        <v>6</v>
      </c>
      <c r="C633" s="136" t="s">
        <v>414</v>
      </c>
      <c r="D633" s="136" t="s">
        <v>314</v>
      </c>
      <c r="E633" s="136" t="s">
        <v>591</v>
      </c>
      <c r="F633" s="136" t="s">
        <v>593</v>
      </c>
      <c r="G633" s="78">
        <v>1987254.95</v>
      </c>
      <c r="H633" s="78">
        <v>1987254.95</v>
      </c>
      <c r="I633" s="78">
        <v>1987254.95</v>
      </c>
    </row>
    <row r="634" spans="1:9" x14ac:dyDescent="0.25">
      <c r="A634" s="136" t="s">
        <v>911</v>
      </c>
      <c r="B634" s="136" t="s">
        <v>912</v>
      </c>
      <c r="C634" s="118"/>
      <c r="D634" s="118"/>
      <c r="E634" s="118"/>
      <c r="F634" s="118"/>
      <c r="G634" s="78">
        <v>8830478</v>
      </c>
      <c r="H634" s="78">
        <v>8810698</v>
      </c>
      <c r="I634" s="78">
        <v>8810698</v>
      </c>
    </row>
    <row r="635" spans="1:9" x14ac:dyDescent="0.25">
      <c r="A635" s="136" t="s">
        <v>681</v>
      </c>
      <c r="B635" s="136" t="s">
        <v>912</v>
      </c>
      <c r="C635" s="136" t="s">
        <v>314</v>
      </c>
      <c r="D635" s="118"/>
      <c r="E635" s="118"/>
      <c r="F635" s="118"/>
      <c r="G635" s="78">
        <v>8830478</v>
      </c>
      <c r="H635" s="78">
        <v>8810698</v>
      </c>
      <c r="I635" s="78">
        <v>8810698</v>
      </c>
    </row>
    <row r="636" spans="1:9" ht="47.25" x14ac:dyDescent="0.25">
      <c r="A636" s="136" t="s">
        <v>913</v>
      </c>
      <c r="B636" s="136" t="s">
        <v>912</v>
      </c>
      <c r="C636" s="136" t="s">
        <v>314</v>
      </c>
      <c r="D636" s="136" t="s">
        <v>343</v>
      </c>
      <c r="E636" s="118"/>
      <c r="F636" s="118"/>
      <c r="G636" s="78">
        <v>7873258</v>
      </c>
      <c r="H636" s="78">
        <v>7873258</v>
      </c>
      <c r="I636" s="78">
        <v>7873258</v>
      </c>
    </row>
    <row r="637" spans="1:9" ht="47.25" x14ac:dyDescent="0.25">
      <c r="A637" s="136" t="s">
        <v>914</v>
      </c>
      <c r="B637" s="136" t="s">
        <v>912</v>
      </c>
      <c r="C637" s="136" t="s">
        <v>314</v>
      </c>
      <c r="D637" s="136" t="s">
        <v>343</v>
      </c>
      <c r="E637" s="136" t="s">
        <v>628</v>
      </c>
      <c r="F637" s="118"/>
      <c r="G637" s="78">
        <v>7873258</v>
      </c>
      <c r="H637" s="78">
        <v>7873258</v>
      </c>
      <c r="I637" s="78">
        <v>7873258</v>
      </c>
    </row>
    <row r="638" spans="1:9" x14ac:dyDescent="0.25">
      <c r="A638" s="136" t="s">
        <v>915</v>
      </c>
      <c r="B638" s="136" t="s">
        <v>912</v>
      </c>
      <c r="C638" s="136" t="s">
        <v>314</v>
      </c>
      <c r="D638" s="136" t="s">
        <v>343</v>
      </c>
      <c r="E638" s="136" t="s">
        <v>629</v>
      </c>
      <c r="F638" s="118"/>
      <c r="G638" s="78">
        <v>7873258</v>
      </c>
      <c r="H638" s="78">
        <v>7873258</v>
      </c>
      <c r="I638" s="78">
        <v>7873258</v>
      </c>
    </row>
    <row r="639" spans="1:9" x14ac:dyDescent="0.25">
      <c r="A639" s="136" t="s">
        <v>916</v>
      </c>
      <c r="B639" s="136" t="s">
        <v>912</v>
      </c>
      <c r="C639" s="136" t="s">
        <v>314</v>
      </c>
      <c r="D639" s="136" t="s">
        <v>343</v>
      </c>
      <c r="E639" s="136" t="s">
        <v>629</v>
      </c>
      <c r="F639" s="118"/>
      <c r="G639" s="78">
        <v>7873258</v>
      </c>
      <c r="H639" s="78">
        <v>7873258</v>
      </c>
      <c r="I639" s="78">
        <v>7873258</v>
      </c>
    </row>
    <row r="640" spans="1:9" ht="31.5" x14ac:dyDescent="0.25">
      <c r="A640" s="136" t="s">
        <v>917</v>
      </c>
      <c r="B640" s="136" t="s">
        <v>912</v>
      </c>
      <c r="C640" s="136" t="s">
        <v>314</v>
      </c>
      <c r="D640" s="136" t="s">
        <v>343</v>
      </c>
      <c r="E640" s="136" t="s">
        <v>632</v>
      </c>
      <c r="F640" s="118"/>
      <c r="G640" s="78">
        <v>1556359</v>
      </c>
      <c r="H640" s="78">
        <v>1556359</v>
      </c>
      <c r="I640" s="78">
        <v>1556359</v>
      </c>
    </row>
    <row r="641" spans="1:9" ht="78.75" x14ac:dyDescent="0.25">
      <c r="A641" s="136" t="s">
        <v>729</v>
      </c>
      <c r="B641" s="136" t="s">
        <v>912</v>
      </c>
      <c r="C641" s="136" t="s">
        <v>314</v>
      </c>
      <c r="D641" s="136" t="s">
        <v>343</v>
      </c>
      <c r="E641" s="136" t="s">
        <v>632</v>
      </c>
      <c r="F641" s="136" t="s">
        <v>366</v>
      </c>
      <c r="G641" s="78">
        <v>1556359</v>
      </c>
      <c r="H641" s="78">
        <v>1556359</v>
      </c>
      <c r="I641" s="78">
        <v>1556359</v>
      </c>
    </row>
    <row r="642" spans="1:9" ht="31.5" x14ac:dyDescent="0.25">
      <c r="A642" s="136" t="s">
        <v>918</v>
      </c>
      <c r="B642" s="136" t="s">
        <v>912</v>
      </c>
      <c r="C642" s="136" t="s">
        <v>314</v>
      </c>
      <c r="D642" s="136" t="s">
        <v>343</v>
      </c>
      <c r="E642" s="136" t="s">
        <v>634</v>
      </c>
      <c r="F642" s="118"/>
      <c r="G642" s="78">
        <v>6316899</v>
      </c>
      <c r="H642" s="78">
        <v>6316899</v>
      </c>
      <c r="I642" s="78">
        <v>6316899</v>
      </c>
    </row>
    <row r="643" spans="1:9" ht="78.75" x14ac:dyDescent="0.25">
      <c r="A643" s="136" t="s">
        <v>729</v>
      </c>
      <c r="B643" s="136" t="s">
        <v>912</v>
      </c>
      <c r="C643" s="136" t="s">
        <v>314</v>
      </c>
      <c r="D643" s="136" t="s">
        <v>343</v>
      </c>
      <c r="E643" s="136" t="s">
        <v>634</v>
      </c>
      <c r="F643" s="136" t="s">
        <v>366</v>
      </c>
      <c r="G643" s="78">
        <v>5626476</v>
      </c>
      <c r="H643" s="78">
        <v>5626476</v>
      </c>
      <c r="I643" s="78">
        <v>5626476</v>
      </c>
    </row>
    <row r="644" spans="1:9" ht="31.5" x14ac:dyDescent="0.25">
      <c r="A644" s="136" t="s">
        <v>693</v>
      </c>
      <c r="B644" s="136" t="s">
        <v>912</v>
      </c>
      <c r="C644" s="136" t="s">
        <v>314</v>
      </c>
      <c r="D644" s="136" t="s">
        <v>343</v>
      </c>
      <c r="E644" s="136" t="s">
        <v>634</v>
      </c>
      <c r="F644" s="136" t="s">
        <v>368</v>
      </c>
      <c r="G644" s="78">
        <v>683423</v>
      </c>
      <c r="H644" s="78">
        <v>683423</v>
      </c>
      <c r="I644" s="78">
        <v>683423</v>
      </c>
    </row>
    <row r="645" spans="1:9" x14ac:dyDescent="0.25">
      <c r="A645" s="136" t="s">
        <v>730</v>
      </c>
      <c r="B645" s="136" t="s">
        <v>912</v>
      </c>
      <c r="C645" s="136" t="s">
        <v>314</v>
      </c>
      <c r="D645" s="136" t="s">
        <v>343</v>
      </c>
      <c r="E645" s="136" t="s">
        <v>634</v>
      </c>
      <c r="F645" s="136" t="s">
        <v>375</v>
      </c>
      <c r="G645" s="78">
        <v>7000</v>
      </c>
      <c r="H645" s="78">
        <v>7000</v>
      </c>
      <c r="I645" s="78">
        <v>7000</v>
      </c>
    </row>
    <row r="646" spans="1:9" x14ac:dyDescent="0.25">
      <c r="A646" s="136" t="s">
        <v>682</v>
      </c>
      <c r="B646" s="136" t="s">
        <v>912</v>
      </c>
      <c r="C646" s="136" t="s">
        <v>314</v>
      </c>
      <c r="D646" s="136" t="s">
        <v>414</v>
      </c>
      <c r="E646" s="118"/>
      <c r="F646" s="118"/>
      <c r="G646" s="78">
        <v>957220</v>
      </c>
      <c r="H646" s="78">
        <v>937440</v>
      </c>
      <c r="I646" s="78">
        <v>937440</v>
      </c>
    </row>
    <row r="647" spans="1:9" ht="47.25" x14ac:dyDescent="0.25">
      <c r="A647" s="136" t="s">
        <v>914</v>
      </c>
      <c r="B647" s="136" t="s">
        <v>912</v>
      </c>
      <c r="C647" s="136" t="s">
        <v>314</v>
      </c>
      <c r="D647" s="136" t="s">
        <v>414</v>
      </c>
      <c r="E647" s="136" t="s">
        <v>628</v>
      </c>
      <c r="F647" s="118"/>
      <c r="G647" s="78">
        <v>957220</v>
      </c>
      <c r="H647" s="78">
        <v>937440</v>
      </c>
      <c r="I647" s="78">
        <v>937440</v>
      </c>
    </row>
    <row r="648" spans="1:9" x14ac:dyDescent="0.25">
      <c r="A648" s="136" t="s">
        <v>915</v>
      </c>
      <c r="B648" s="136" t="s">
        <v>912</v>
      </c>
      <c r="C648" s="136" t="s">
        <v>314</v>
      </c>
      <c r="D648" s="136" t="s">
        <v>414</v>
      </c>
      <c r="E648" s="136" t="s">
        <v>629</v>
      </c>
      <c r="F648" s="118"/>
      <c r="G648" s="78">
        <v>957220</v>
      </c>
      <c r="H648" s="78">
        <v>937440</v>
      </c>
      <c r="I648" s="78">
        <v>937440</v>
      </c>
    </row>
    <row r="649" spans="1:9" x14ac:dyDescent="0.25">
      <c r="A649" s="136" t="s">
        <v>916</v>
      </c>
      <c r="B649" s="136" t="s">
        <v>912</v>
      </c>
      <c r="C649" s="136" t="s">
        <v>314</v>
      </c>
      <c r="D649" s="136" t="s">
        <v>414</v>
      </c>
      <c r="E649" s="136" t="s">
        <v>629</v>
      </c>
      <c r="F649" s="118"/>
      <c r="G649" s="78">
        <v>957220</v>
      </c>
      <c r="H649" s="78">
        <v>937440</v>
      </c>
      <c r="I649" s="78">
        <v>937440</v>
      </c>
    </row>
    <row r="650" spans="1:9" ht="31.5" x14ac:dyDescent="0.25">
      <c r="A650" s="136" t="s">
        <v>732</v>
      </c>
      <c r="B650" s="136" t="s">
        <v>912</v>
      </c>
      <c r="C650" s="136" t="s">
        <v>314</v>
      </c>
      <c r="D650" s="136" t="s">
        <v>414</v>
      </c>
      <c r="E650" s="136" t="s">
        <v>636</v>
      </c>
      <c r="F650" s="118"/>
      <c r="G650" s="78">
        <v>19780</v>
      </c>
      <c r="H650" s="78">
        <v>0</v>
      </c>
      <c r="I650" s="78">
        <v>0</v>
      </c>
    </row>
    <row r="651" spans="1:9" ht="31.5" x14ac:dyDescent="0.25">
      <c r="A651" s="136" t="s">
        <v>693</v>
      </c>
      <c r="B651" s="136" t="s">
        <v>912</v>
      </c>
      <c r="C651" s="136" t="s">
        <v>314</v>
      </c>
      <c r="D651" s="136" t="s">
        <v>414</v>
      </c>
      <c r="E651" s="136" t="s">
        <v>636</v>
      </c>
      <c r="F651" s="136" t="s">
        <v>368</v>
      </c>
      <c r="G651" s="78">
        <v>19780</v>
      </c>
      <c r="H651" s="78">
        <v>0</v>
      </c>
      <c r="I651" s="78">
        <v>0</v>
      </c>
    </row>
    <row r="652" spans="1:9" ht="31.5" x14ac:dyDescent="0.25">
      <c r="A652" s="136" t="s">
        <v>977</v>
      </c>
      <c r="B652" s="136" t="s">
        <v>912</v>
      </c>
      <c r="C652" s="136" t="s">
        <v>314</v>
      </c>
      <c r="D652" s="136" t="s">
        <v>414</v>
      </c>
      <c r="E652" s="136" t="s">
        <v>978</v>
      </c>
      <c r="F652" s="118"/>
      <c r="G652" s="78">
        <v>937440</v>
      </c>
      <c r="H652" s="78">
        <v>937440</v>
      </c>
      <c r="I652" s="78">
        <v>937440</v>
      </c>
    </row>
    <row r="653" spans="1:9" ht="31.5" x14ac:dyDescent="0.25">
      <c r="A653" s="136" t="s">
        <v>693</v>
      </c>
      <c r="B653" s="136" t="s">
        <v>912</v>
      </c>
      <c r="C653" s="136" t="s">
        <v>314</v>
      </c>
      <c r="D653" s="136" t="s">
        <v>414</v>
      </c>
      <c r="E653" s="136" t="s">
        <v>978</v>
      </c>
      <c r="F653" s="136" t="s">
        <v>368</v>
      </c>
      <c r="G653" s="78">
        <v>937440</v>
      </c>
      <c r="H653" s="78">
        <v>937440</v>
      </c>
      <c r="I653" s="78">
        <v>937440</v>
      </c>
    </row>
    <row r="654" spans="1:9" x14ac:dyDescent="0.25">
      <c r="A654" s="136" t="s">
        <v>919</v>
      </c>
      <c r="B654" s="136" t="s">
        <v>920</v>
      </c>
      <c r="C654" s="118"/>
      <c r="D654" s="118"/>
      <c r="E654" s="118"/>
      <c r="F654" s="118"/>
      <c r="G654" s="78">
        <v>2414733</v>
      </c>
      <c r="H654" s="78">
        <v>2409173</v>
      </c>
      <c r="I654" s="78">
        <v>2409173</v>
      </c>
    </row>
    <row r="655" spans="1:9" x14ac:dyDescent="0.25">
      <c r="A655" s="136" t="s">
        <v>681</v>
      </c>
      <c r="B655" s="136" t="s">
        <v>920</v>
      </c>
      <c r="C655" s="136" t="s">
        <v>314</v>
      </c>
      <c r="D655" s="118"/>
      <c r="E655" s="118"/>
      <c r="F655" s="118"/>
      <c r="G655" s="78">
        <v>2414733</v>
      </c>
      <c r="H655" s="78">
        <v>2409173</v>
      </c>
      <c r="I655" s="78">
        <v>2409173</v>
      </c>
    </row>
    <row r="656" spans="1:9" ht="47.25" x14ac:dyDescent="0.25">
      <c r="A656" s="136" t="s">
        <v>771</v>
      </c>
      <c r="B656" s="136" t="s">
        <v>920</v>
      </c>
      <c r="C656" s="136" t="s">
        <v>314</v>
      </c>
      <c r="D656" s="136" t="s">
        <v>576</v>
      </c>
      <c r="E656" s="118"/>
      <c r="F656" s="118"/>
      <c r="G656" s="78">
        <v>2399173</v>
      </c>
      <c r="H656" s="78">
        <v>2399173</v>
      </c>
      <c r="I656" s="78">
        <v>2399173</v>
      </c>
    </row>
    <row r="657" spans="1:9" ht="47.25" x14ac:dyDescent="0.25">
      <c r="A657" s="136" t="s">
        <v>921</v>
      </c>
      <c r="B657" s="136" t="s">
        <v>920</v>
      </c>
      <c r="C657" s="136" t="s">
        <v>314</v>
      </c>
      <c r="D657" s="136" t="s">
        <v>576</v>
      </c>
      <c r="E657" s="136" t="s">
        <v>637</v>
      </c>
      <c r="F657" s="118"/>
      <c r="G657" s="78">
        <v>2399173</v>
      </c>
      <c r="H657" s="78">
        <v>2399173</v>
      </c>
      <c r="I657" s="78">
        <v>2399173</v>
      </c>
    </row>
    <row r="658" spans="1:9" ht="31.5" x14ac:dyDescent="0.25">
      <c r="A658" s="136" t="s">
        <v>922</v>
      </c>
      <c r="B658" s="136" t="s">
        <v>920</v>
      </c>
      <c r="C658" s="136" t="s">
        <v>314</v>
      </c>
      <c r="D658" s="136" t="s">
        <v>576</v>
      </c>
      <c r="E658" s="136" t="s">
        <v>638</v>
      </c>
      <c r="F658" s="118"/>
      <c r="G658" s="78">
        <v>2399173</v>
      </c>
      <c r="H658" s="78">
        <v>2399173</v>
      </c>
      <c r="I658" s="78">
        <v>2399173</v>
      </c>
    </row>
    <row r="659" spans="1:9" ht="31.5" x14ac:dyDescent="0.25">
      <c r="A659" s="136" t="s">
        <v>923</v>
      </c>
      <c r="B659" s="136" t="s">
        <v>920</v>
      </c>
      <c r="C659" s="136" t="s">
        <v>314</v>
      </c>
      <c r="D659" s="136" t="s">
        <v>576</v>
      </c>
      <c r="E659" s="136" t="s">
        <v>638</v>
      </c>
      <c r="F659" s="118"/>
      <c r="G659" s="78">
        <v>2399173</v>
      </c>
      <c r="H659" s="78">
        <v>2399173</v>
      </c>
      <c r="I659" s="78">
        <v>2399173</v>
      </c>
    </row>
    <row r="660" spans="1:9" ht="47.25" x14ac:dyDescent="0.25">
      <c r="A660" s="136" t="s">
        <v>924</v>
      </c>
      <c r="B660" s="136" t="s">
        <v>920</v>
      </c>
      <c r="C660" s="136" t="s">
        <v>314</v>
      </c>
      <c r="D660" s="136" t="s">
        <v>576</v>
      </c>
      <c r="E660" s="136" t="s">
        <v>641</v>
      </c>
      <c r="F660" s="118"/>
      <c r="G660" s="78">
        <v>1059776</v>
      </c>
      <c r="H660" s="78">
        <v>1059776</v>
      </c>
      <c r="I660" s="78">
        <v>1059776</v>
      </c>
    </row>
    <row r="661" spans="1:9" ht="78.75" x14ac:dyDescent="0.25">
      <c r="A661" s="136" t="s">
        <v>729</v>
      </c>
      <c r="B661" s="136" t="s">
        <v>920</v>
      </c>
      <c r="C661" s="136" t="s">
        <v>314</v>
      </c>
      <c r="D661" s="136" t="s">
        <v>576</v>
      </c>
      <c r="E661" s="136" t="s">
        <v>641</v>
      </c>
      <c r="F661" s="136" t="s">
        <v>366</v>
      </c>
      <c r="G661" s="78">
        <v>1059776</v>
      </c>
      <c r="H661" s="78">
        <v>1059776</v>
      </c>
      <c r="I661" s="78">
        <v>1059776</v>
      </c>
    </row>
    <row r="662" spans="1:9" ht="47.25" x14ac:dyDescent="0.25">
      <c r="A662" s="136" t="s">
        <v>925</v>
      </c>
      <c r="B662" s="136" t="s">
        <v>920</v>
      </c>
      <c r="C662" s="136" t="s">
        <v>314</v>
      </c>
      <c r="D662" s="136" t="s">
        <v>576</v>
      </c>
      <c r="E662" s="136" t="s">
        <v>643</v>
      </c>
      <c r="F662" s="118"/>
      <c r="G662" s="78">
        <v>1339397</v>
      </c>
      <c r="H662" s="78">
        <v>1339397</v>
      </c>
      <c r="I662" s="78">
        <v>1339397</v>
      </c>
    </row>
    <row r="663" spans="1:9" ht="78.75" x14ac:dyDescent="0.25">
      <c r="A663" s="136" t="s">
        <v>729</v>
      </c>
      <c r="B663" s="136" t="s">
        <v>920</v>
      </c>
      <c r="C663" s="136" t="s">
        <v>314</v>
      </c>
      <c r="D663" s="136" t="s">
        <v>576</v>
      </c>
      <c r="E663" s="136" t="s">
        <v>643</v>
      </c>
      <c r="F663" s="136" t="s">
        <v>366</v>
      </c>
      <c r="G663" s="78">
        <v>1190354</v>
      </c>
      <c r="H663" s="78">
        <v>1190354</v>
      </c>
      <c r="I663" s="78">
        <v>1190354</v>
      </c>
    </row>
    <row r="664" spans="1:9" ht="31.5" x14ac:dyDescent="0.25">
      <c r="A664" s="136" t="s">
        <v>693</v>
      </c>
      <c r="B664" s="136" t="s">
        <v>920</v>
      </c>
      <c r="C664" s="136" t="s">
        <v>314</v>
      </c>
      <c r="D664" s="136" t="s">
        <v>576</v>
      </c>
      <c r="E664" s="136" t="s">
        <v>643</v>
      </c>
      <c r="F664" s="136" t="s">
        <v>368</v>
      </c>
      <c r="G664" s="78">
        <v>149043</v>
      </c>
      <c r="H664" s="78">
        <v>149043</v>
      </c>
      <c r="I664" s="78">
        <v>149043</v>
      </c>
    </row>
    <row r="665" spans="1:9" x14ac:dyDescent="0.25">
      <c r="A665" s="136" t="s">
        <v>682</v>
      </c>
      <c r="B665" s="136" t="s">
        <v>920</v>
      </c>
      <c r="C665" s="136" t="s">
        <v>314</v>
      </c>
      <c r="D665" s="136" t="s">
        <v>414</v>
      </c>
      <c r="E665" s="118"/>
      <c r="F665" s="118"/>
      <c r="G665" s="78">
        <v>15560</v>
      </c>
      <c r="H665" s="78">
        <v>10000</v>
      </c>
      <c r="I665" s="78">
        <v>10000</v>
      </c>
    </row>
    <row r="666" spans="1:9" ht="47.25" x14ac:dyDescent="0.25">
      <c r="A666" s="136" t="s">
        <v>921</v>
      </c>
      <c r="B666" s="136" t="s">
        <v>920</v>
      </c>
      <c r="C666" s="136" t="s">
        <v>314</v>
      </c>
      <c r="D666" s="136" t="s">
        <v>414</v>
      </c>
      <c r="E666" s="136" t="s">
        <v>637</v>
      </c>
      <c r="F666" s="118"/>
      <c r="G666" s="78">
        <v>5560</v>
      </c>
      <c r="H666" s="78">
        <v>0</v>
      </c>
      <c r="I666" s="78">
        <v>0</v>
      </c>
    </row>
    <row r="667" spans="1:9" ht="31.5" x14ac:dyDescent="0.25">
      <c r="A667" s="136" t="s">
        <v>922</v>
      </c>
      <c r="B667" s="136" t="s">
        <v>920</v>
      </c>
      <c r="C667" s="136" t="s">
        <v>314</v>
      </c>
      <c r="D667" s="136" t="s">
        <v>414</v>
      </c>
      <c r="E667" s="136" t="s">
        <v>638</v>
      </c>
      <c r="F667" s="118"/>
      <c r="G667" s="78">
        <v>5560</v>
      </c>
      <c r="H667" s="78">
        <v>0</v>
      </c>
      <c r="I667" s="78">
        <v>0</v>
      </c>
    </row>
    <row r="668" spans="1:9" ht="31.5" x14ac:dyDescent="0.25">
      <c r="A668" s="136" t="s">
        <v>923</v>
      </c>
      <c r="B668" s="136" t="s">
        <v>920</v>
      </c>
      <c r="C668" s="136" t="s">
        <v>314</v>
      </c>
      <c r="D668" s="136" t="s">
        <v>414</v>
      </c>
      <c r="E668" s="136" t="s">
        <v>638</v>
      </c>
      <c r="F668" s="118"/>
      <c r="G668" s="78">
        <v>5560</v>
      </c>
      <c r="H668" s="78">
        <v>0</v>
      </c>
      <c r="I668" s="78">
        <v>0</v>
      </c>
    </row>
    <row r="669" spans="1:9" ht="31.5" x14ac:dyDescent="0.25">
      <c r="A669" s="136" t="s">
        <v>732</v>
      </c>
      <c r="B669" s="136" t="s">
        <v>920</v>
      </c>
      <c r="C669" s="136" t="s">
        <v>314</v>
      </c>
      <c r="D669" s="136" t="s">
        <v>414</v>
      </c>
      <c r="E669" s="136" t="s">
        <v>644</v>
      </c>
      <c r="F669" s="118"/>
      <c r="G669" s="78">
        <v>5560</v>
      </c>
      <c r="H669" s="78">
        <v>0</v>
      </c>
      <c r="I669" s="78">
        <v>0</v>
      </c>
    </row>
    <row r="670" spans="1:9" ht="31.5" x14ac:dyDescent="0.25">
      <c r="A670" s="136" t="s">
        <v>693</v>
      </c>
      <c r="B670" s="136" t="s">
        <v>920</v>
      </c>
      <c r="C670" s="136" t="s">
        <v>314</v>
      </c>
      <c r="D670" s="136" t="s">
        <v>414</v>
      </c>
      <c r="E670" s="136" t="s">
        <v>644</v>
      </c>
      <c r="F670" s="136" t="s">
        <v>368</v>
      </c>
      <c r="G670" s="78">
        <v>5560</v>
      </c>
      <c r="H670" s="78">
        <v>0</v>
      </c>
      <c r="I670" s="78">
        <v>0</v>
      </c>
    </row>
    <row r="671" spans="1:9" ht="31.5" x14ac:dyDescent="0.25">
      <c r="A671" s="136" t="s">
        <v>731</v>
      </c>
      <c r="B671" s="136" t="s">
        <v>920</v>
      </c>
      <c r="C671" s="136" t="s">
        <v>314</v>
      </c>
      <c r="D671" s="136" t="s">
        <v>414</v>
      </c>
      <c r="E671" s="136" t="s">
        <v>669</v>
      </c>
      <c r="F671" s="118"/>
      <c r="G671" s="78">
        <v>10000</v>
      </c>
      <c r="H671" s="78">
        <v>10000</v>
      </c>
      <c r="I671" s="78">
        <v>10000</v>
      </c>
    </row>
    <row r="672" spans="1:9" x14ac:dyDescent="0.25">
      <c r="A672" s="136" t="s">
        <v>723</v>
      </c>
      <c r="B672" s="136" t="s">
        <v>920</v>
      </c>
      <c r="C672" s="136" t="s">
        <v>314</v>
      </c>
      <c r="D672" s="136" t="s">
        <v>414</v>
      </c>
      <c r="E672" s="136" t="s">
        <v>670</v>
      </c>
      <c r="F672" s="118"/>
      <c r="G672" s="78">
        <v>10000</v>
      </c>
      <c r="H672" s="78">
        <v>10000</v>
      </c>
      <c r="I672" s="78">
        <v>10000</v>
      </c>
    </row>
    <row r="673" spans="1:9" x14ac:dyDescent="0.25">
      <c r="A673" s="136" t="s">
        <v>724</v>
      </c>
      <c r="B673" s="136" t="s">
        <v>920</v>
      </c>
      <c r="C673" s="136" t="s">
        <v>314</v>
      </c>
      <c r="D673" s="136" t="s">
        <v>414</v>
      </c>
      <c r="E673" s="136" t="s">
        <v>670</v>
      </c>
      <c r="F673" s="118"/>
      <c r="G673" s="78">
        <v>10000</v>
      </c>
      <c r="H673" s="78">
        <v>10000</v>
      </c>
      <c r="I673" s="78">
        <v>10000</v>
      </c>
    </row>
    <row r="674" spans="1:9" ht="31.5" x14ac:dyDescent="0.25">
      <c r="A674" s="136" t="s">
        <v>1302</v>
      </c>
      <c r="B674" s="136" t="s">
        <v>920</v>
      </c>
      <c r="C674" s="136" t="s">
        <v>314</v>
      </c>
      <c r="D674" s="136" t="s">
        <v>414</v>
      </c>
      <c r="E674" s="136" t="s">
        <v>1299</v>
      </c>
      <c r="F674" s="118"/>
      <c r="G674" s="78">
        <v>10000</v>
      </c>
      <c r="H674" s="78">
        <v>10000</v>
      </c>
      <c r="I674" s="78">
        <v>10000</v>
      </c>
    </row>
    <row r="675" spans="1:9" x14ac:dyDescent="0.25">
      <c r="A675" s="136" t="s">
        <v>730</v>
      </c>
      <c r="B675" s="136" t="s">
        <v>920</v>
      </c>
      <c r="C675" s="136" t="s">
        <v>314</v>
      </c>
      <c r="D675" s="136" t="s">
        <v>414</v>
      </c>
      <c r="E675" s="136" t="s">
        <v>1299</v>
      </c>
      <c r="F675" s="136" t="s">
        <v>375</v>
      </c>
      <c r="G675" s="78">
        <v>10000</v>
      </c>
      <c r="H675" s="78">
        <v>10000</v>
      </c>
      <c r="I675" s="78">
        <v>10000</v>
      </c>
    </row>
    <row r="676" spans="1:9" ht="31.5" x14ac:dyDescent="0.25">
      <c r="A676" s="136" t="s">
        <v>7</v>
      </c>
      <c r="B676" s="136" t="s">
        <v>8</v>
      </c>
      <c r="C676" s="118"/>
      <c r="D676" s="118"/>
      <c r="E676" s="118"/>
      <c r="F676" s="118"/>
      <c r="G676" s="78">
        <v>13305007</v>
      </c>
      <c r="H676" s="78">
        <v>13271647</v>
      </c>
      <c r="I676" s="78">
        <v>13271647</v>
      </c>
    </row>
    <row r="677" spans="1:9" x14ac:dyDescent="0.25">
      <c r="A677" s="136" t="s">
        <v>681</v>
      </c>
      <c r="B677" s="136" t="s">
        <v>8</v>
      </c>
      <c r="C677" s="136" t="s">
        <v>314</v>
      </c>
      <c r="D677" s="118"/>
      <c r="E677" s="118"/>
      <c r="F677" s="118"/>
      <c r="G677" s="78">
        <v>13305007</v>
      </c>
      <c r="H677" s="78">
        <v>13271647</v>
      </c>
      <c r="I677" s="78">
        <v>13271647</v>
      </c>
    </row>
    <row r="678" spans="1:9" x14ac:dyDescent="0.25">
      <c r="A678" s="136" t="s">
        <v>682</v>
      </c>
      <c r="B678" s="136" t="s">
        <v>8</v>
      </c>
      <c r="C678" s="136" t="s">
        <v>314</v>
      </c>
      <c r="D678" s="136" t="s">
        <v>414</v>
      </c>
      <c r="E678" s="118"/>
      <c r="F678" s="118"/>
      <c r="G678" s="78">
        <v>13305007</v>
      </c>
      <c r="H678" s="78">
        <v>13271647</v>
      </c>
      <c r="I678" s="78">
        <v>13271647</v>
      </c>
    </row>
    <row r="679" spans="1:9" ht="63" x14ac:dyDescent="0.25">
      <c r="A679" s="136" t="s">
        <v>721</v>
      </c>
      <c r="B679" s="136" t="s">
        <v>8</v>
      </c>
      <c r="C679" s="136" t="s">
        <v>314</v>
      </c>
      <c r="D679" s="136" t="s">
        <v>414</v>
      </c>
      <c r="E679" s="136" t="s">
        <v>536</v>
      </c>
      <c r="F679" s="118"/>
      <c r="G679" s="78">
        <v>1243200</v>
      </c>
      <c r="H679" s="78">
        <v>1243200</v>
      </c>
      <c r="I679" s="78">
        <v>1243200</v>
      </c>
    </row>
    <row r="680" spans="1:9" ht="63" x14ac:dyDescent="0.25">
      <c r="A680" s="136" t="s">
        <v>722</v>
      </c>
      <c r="B680" s="136" t="s">
        <v>8</v>
      </c>
      <c r="C680" s="136" t="s">
        <v>314</v>
      </c>
      <c r="D680" s="136" t="s">
        <v>414</v>
      </c>
      <c r="E680" s="136" t="s">
        <v>536</v>
      </c>
      <c r="F680" s="118"/>
      <c r="G680" s="78">
        <v>1243200</v>
      </c>
      <c r="H680" s="78">
        <v>1243200</v>
      </c>
      <c r="I680" s="78">
        <v>1243200</v>
      </c>
    </row>
    <row r="681" spans="1:9" ht="47.25" x14ac:dyDescent="0.25">
      <c r="A681" s="136" t="s">
        <v>926</v>
      </c>
      <c r="B681" s="136" t="s">
        <v>8</v>
      </c>
      <c r="C681" s="136" t="s">
        <v>314</v>
      </c>
      <c r="D681" s="136" t="s">
        <v>414</v>
      </c>
      <c r="E681" s="136" t="s">
        <v>538</v>
      </c>
      <c r="F681" s="118"/>
      <c r="G681" s="78">
        <v>1243200</v>
      </c>
      <c r="H681" s="78">
        <v>1243200</v>
      </c>
      <c r="I681" s="78">
        <v>1243200</v>
      </c>
    </row>
    <row r="682" spans="1:9" ht="31.5" x14ac:dyDescent="0.25">
      <c r="A682" s="136" t="s">
        <v>927</v>
      </c>
      <c r="B682" s="136" t="s">
        <v>8</v>
      </c>
      <c r="C682" s="136" t="s">
        <v>314</v>
      </c>
      <c r="D682" s="136" t="s">
        <v>414</v>
      </c>
      <c r="E682" s="136" t="s">
        <v>540</v>
      </c>
      <c r="F682" s="118"/>
      <c r="G682" s="78">
        <v>1243200</v>
      </c>
      <c r="H682" s="78">
        <v>1243200</v>
      </c>
      <c r="I682" s="78">
        <v>1243200</v>
      </c>
    </row>
    <row r="683" spans="1:9" ht="31.5" x14ac:dyDescent="0.25">
      <c r="A683" s="136" t="s">
        <v>693</v>
      </c>
      <c r="B683" s="136" t="s">
        <v>8</v>
      </c>
      <c r="C683" s="136" t="s">
        <v>314</v>
      </c>
      <c r="D683" s="136" t="s">
        <v>414</v>
      </c>
      <c r="E683" s="136" t="s">
        <v>540</v>
      </c>
      <c r="F683" s="136" t="s">
        <v>368</v>
      </c>
      <c r="G683" s="78">
        <v>1243200</v>
      </c>
      <c r="H683" s="78">
        <v>1243200</v>
      </c>
      <c r="I683" s="78">
        <v>1243200</v>
      </c>
    </row>
    <row r="684" spans="1:9" ht="47.25" x14ac:dyDescent="0.25">
      <c r="A684" s="136" t="s">
        <v>928</v>
      </c>
      <c r="B684" s="136" t="s">
        <v>8</v>
      </c>
      <c r="C684" s="136" t="s">
        <v>314</v>
      </c>
      <c r="D684" s="136" t="s">
        <v>414</v>
      </c>
      <c r="E684" s="136" t="s">
        <v>541</v>
      </c>
      <c r="F684" s="118"/>
      <c r="G684" s="78">
        <v>12028447</v>
      </c>
      <c r="H684" s="78">
        <v>12028447</v>
      </c>
      <c r="I684" s="78">
        <v>12028447</v>
      </c>
    </row>
    <row r="685" spans="1:9" ht="47.25" x14ac:dyDescent="0.25">
      <c r="A685" s="136" t="s">
        <v>929</v>
      </c>
      <c r="B685" s="136" t="s">
        <v>8</v>
      </c>
      <c r="C685" s="136" t="s">
        <v>314</v>
      </c>
      <c r="D685" s="136" t="s">
        <v>414</v>
      </c>
      <c r="E685" s="136" t="s">
        <v>542</v>
      </c>
      <c r="F685" s="118"/>
      <c r="G685" s="78">
        <v>8389141</v>
      </c>
      <c r="H685" s="78">
        <v>8389141</v>
      </c>
      <c r="I685" s="78">
        <v>8389141</v>
      </c>
    </row>
    <row r="686" spans="1:9" ht="47.25" x14ac:dyDescent="0.25">
      <c r="A686" s="136" t="s">
        <v>930</v>
      </c>
      <c r="B686" s="136" t="s">
        <v>8</v>
      </c>
      <c r="C686" s="136" t="s">
        <v>314</v>
      </c>
      <c r="D686" s="136" t="s">
        <v>414</v>
      </c>
      <c r="E686" s="136" t="s">
        <v>543</v>
      </c>
      <c r="F686" s="118"/>
      <c r="G686" s="78">
        <v>8389141</v>
      </c>
      <c r="H686" s="78">
        <v>8389141</v>
      </c>
      <c r="I686" s="78">
        <v>8389141</v>
      </c>
    </row>
    <row r="687" spans="1:9" ht="47.25" x14ac:dyDescent="0.25">
      <c r="A687" s="136" t="s">
        <v>728</v>
      </c>
      <c r="B687" s="136" t="s">
        <v>8</v>
      </c>
      <c r="C687" s="136" t="s">
        <v>314</v>
      </c>
      <c r="D687" s="136" t="s">
        <v>414</v>
      </c>
      <c r="E687" s="136" t="s">
        <v>544</v>
      </c>
      <c r="F687" s="118"/>
      <c r="G687" s="78">
        <v>8389141</v>
      </c>
      <c r="H687" s="78">
        <v>8389141</v>
      </c>
      <c r="I687" s="78">
        <v>8389141</v>
      </c>
    </row>
    <row r="688" spans="1:9" ht="78.75" x14ac:dyDescent="0.25">
      <c r="A688" s="136" t="s">
        <v>729</v>
      </c>
      <c r="B688" s="136" t="s">
        <v>8</v>
      </c>
      <c r="C688" s="136" t="s">
        <v>314</v>
      </c>
      <c r="D688" s="136" t="s">
        <v>414</v>
      </c>
      <c r="E688" s="136" t="s">
        <v>544</v>
      </c>
      <c r="F688" s="136" t="s">
        <v>366</v>
      </c>
      <c r="G688" s="78">
        <v>8103127</v>
      </c>
      <c r="H688" s="78">
        <v>8103127</v>
      </c>
      <c r="I688" s="78">
        <v>8103127</v>
      </c>
    </row>
    <row r="689" spans="1:9" ht="31.5" x14ac:dyDescent="0.25">
      <c r="A689" s="136" t="s">
        <v>693</v>
      </c>
      <c r="B689" s="136" t="s">
        <v>8</v>
      </c>
      <c r="C689" s="136" t="s">
        <v>314</v>
      </c>
      <c r="D689" s="136" t="s">
        <v>414</v>
      </c>
      <c r="E689" s="136" t="s">
        <v>544</v>
      </c>
      <c r="F689" s="136" t="s">
        <v>368</v>
      </c>
      <c r="G689" s="78">
        <v>285014</v>
      </c>
      <c r="H689" s="78">
        <v>285014</v>
      </c>
      <c r="I689" s="78">
        <v>285014</v>
      </c>
    </row>
    <row r="690" spans="1:9" x14ac:dyDescent="0.25">
      <c r="A690" s="136" t="s">
        <v>730</v>
      </c>
      <c r="B690" s="136" t="s">
        <v>8</v>
      </c>
      <c r="C690" s="136" t="s">
        <v>314</v>
      </c>
      <c r="D690" s="136" t="s">
        <v>414</v>
      </c>
      <c r="E690" s="136" t="s">
        <v>544</v>
      </c>
      <c r="F690" s="136" t="s">
        <v>375</v>
      </c>
      <c r="G690" s="78">
        <v>1000</v>
      </c>
      <c r="H690" s="78">
        <v>1000</v>
      </c>
      <c r="I690" s="78">
        <v>1000</v>
      </c>
    </row>
    <row r="691" spans="1:9" ht="31.5" x14ac:dyDescent="0.25">
      <c r="A691" s="136" t="s">
        <v>931</v>
      </c>
      <c r="B691" s="136" t="s">
        <v>8</v>
      </c>
      <c r="C691" s="136" t="s">
        <v>314</v>
      </c>
      <c r="D691" s="136" t="s">
        <v>414</v>
      </c>
      <c r="E691" s="136" t="s">
        <v>545</v>
      </c>
      <c r="F691" s="118"/>
      <c r="G691" s="78">
        <v>3639306</v>
      </c>
      <c r="H691" s="78">
        <v>3639306</v>
      </c>
      <c r="I691" s="78">
        <v>3639306</v>
      </c>
    </row>
    <row r="692" spans="1:9" ht="47.25" x14ac:dyDescent="0.25">
      <c r="A692" s="136" t="s">
        <v>926</v>
      </c>
      <c r="B692" s="136" t="s">
        <v>8</v>
      </c>
      <c r="C692" s="136" t="s">
        <v>314</v>
      </c>
      <c r="D692" s="136" t="s">
        <v>414</v>
      </c>
      <c r="E692" s="136" t="s">
        <v>546</v>
      </c>
      <c r="F692" s="118"/>
      <c r="G692" s="78">
        <v>3639306</v>
      </c>
      <c r="H692" s="78">
        <v>3639306</v>
      </c>
      <c r="I692" s="78">
        <v>3639306</v>
      </c>
    </row>
    <row r="693" spans="1:9" ht="31.5" x14ac:dyDescent="0.25">
      <c r="A693" s="136" t="s">
        <v>932</v>
      </c>
      <c r="B693" s="136" t="s">
        <v>8</v>
      </c>
      <c r="C693" s="136" t="s">
        <v>314</v>
      </c>
      <c r="D693" s="136" t="s">
        <v>414</v>
      </c>
      <c r="E693" s="136" t="s">
        <v>548</v>
      </c>
      <c r="F693" s="118"/>
      <c r="G693" s="78">
        <v>255886</v>
      </c>
      <c r="H693" s="78">
        <v>255886</v>
      </c>
      <c r="I693" s="78">
        <v>255886</v>
      </c>
    </row>
    <row r="694" spans="1:9" ht="31.5" x14ac:dyDescent="0.25">
      <c r="A694" s="136" t="s">
        <v>693</v>
      </c>
      <c r="B694" s="136" t="s">
        <v>8</v>
      </c>
      <c r="C694" s="136" t="s">
        <v>314</v>
      </c>
      <c r="D694" s="136" t="s">
        <v>414</v>
      </c>
      <c r="E694" s="136" t="s">
        <v>548</v>
      </c>
      <c r="F694" s="136" t="s">
        <v>368</v>
      </c>
      <c r="G694" s="78">
        <v>255886</v>
      </c>
      <c r="H694" s="78">
        <v>255886</v>
      </c>
      <c r="I694" s="78">
        <v>255886</v>
      </c>
    </row>
    <row r="695" spans="1:9" ht="31.5" x14ac:dyDescent="0.25">
      <c r="A695" s="136" t="s">
        <v>933</v>
      </c>
      <c r="B695" s="136" t="s">
        <v>8</v>
      </c>
      <c r="C695" s="136" t="s">
        <v>314</v>
      </c>
      <c r="D695" s="136" t="s">
        <v>414</v>
      </c>
      <c r="E695" s="136" t="s">
        <v>550</v>
      </c>
      <c r="F695" s="118"/>
      <c r="G695" s="78">
        <v>3270347</v>
      </c>
      <c r="H695" s="78">
        <v>3270347</v>
      </c>
      <c r="I695" s="78">
        <v>3270347</v>
      </c>
    </row>
    <row r="696" spans="1:9" ht="31.5" x14ac:dyDescent="0.25">
      <c r="A696" s="136" t="s">
        <v>693</v>
      </c>
      <c r="B696" s="136" t="s">
        <v>8</v>
      </c>
      <c r="C696" s="136" t="s">
        <v>314</v>
      </c>
      <c r="D696" s="136" t="s">
        <v>414</v>
      </c>
      <c r="E696" s="136" t="s">
        <v>550</v>
      </c>
      <c r="F696" s="136" t="s">
        <v>368</v>
      </c>
      <c r="G696" s="78">
        <v>3270347</v>
      </c>
      <c r="H696" s="78">
        <v>3270347</v>
      </c>
      <c r="I696" s="78">
        <v>3270347</v>
      </c>
    </row>
    <row r="697" spans="1:9" ht="47.25" x14ac:dyDescent="0.25">
      <c r="A697" s="136" t="s">
        <v>934</v>
      </c>
      <c r="B697" s="136" t="s">
        <v>8</v>
      </c>
      <c r="C697" s="136" t="s">
        <v>314</v>
      </c>
      <c r="D697" s="136" t="s">
        <v>414</v>
      </c>
      <c r="E697" s="136" t="s">
        <v>552</v>
      </c>
      <c r="F697" s="118"/>
      <c r="G697" s="78">
        <v>113073</v>
      </c>
      <c r="H697" s="78">
        <v>113073</v>
      </c>
      <c r="I697" s="78">
        <v>113073</v>
      </c>
    </row>
    <row r="698" spans="1:9" ht="31.5" x14ac:dyDescent="0.25">
      <c r="A698" s="136" t="s">
        <v>693</v>
      </c>
      <c r="B698" s="136" t="s">
        <v>8</v>
      </c>
      <c r="C698" s="136" t="s">
        <v>314</v>
      </c>
      <c r="D698" s="136" t="s">
        <v>414</v>
      </c>
      <c r="E698" s="136" t="s">
        <v>552</v>
      </c>
      <c r="F698" s="136" t="s">
        <v>368</v>
      </c>
      <c r="G698" s="78">
        <v>113073</v>
      </c>
      <c r="H698" s="78">
        <v>113073</v>
      </c>
      <c r="I698" s="78">
        <v>113073</v>
      </c>
    </row>
    <row r="699" spans="1:9" ht="31.5" customHeight="1" x14ac:dyDescent="0.25">
      <c r="A699" s="136" t="s">
        <v>731</v>
      </c>
      <c r="B699" s="136" t="s">
        <v>8</v>
      </c>
      <c r="C699" s="136" t="s">
        <v>314</v>
      </c>
      <c r="D699" s="136" t="s">
        <v>414</v>
      </c>
      <c r="E699" s="136" t="s">
        <v>669</v>
      </c>
      <c r="F699" s="118"/>
      <c r="G699" s="78">
        <v>33360</v>
      </c>
      <c r="H699" s="78">
        <v>0</v>
      </c>
      <c r="I699" s="78">
        <v>0</v>
      </c>
    </row>
    <row r="700" spans="1:9" x14ac:dyDescent="0.25">
      <c r="A700" s="136" t="s">
        <v>723</v>
      </c>
      <c r="B700" s="136" t="s">
        <v>8</v>
      </c>
      <c r="C700" s="136" t="s">
        <v>314</v>
      </c>
      <c r="D700" s="136" t="s">
        <v>414</v>
      </c>
      <c r="E700" s="136" t="s">
        <v>670</v>
      </c>
      <c r="F700" s="118"/>
      <c r="G700" s="78">
        <v>33360</v>
      </c>
      <c r="H700" s="78">
        <v>0</v>
      </c>
      <c r="I700" s="78">
        <v>0</v>
      </c>
    </row>
    <row r="701" spans="1:9" x14ac:dyDescent="0.25">
      <c r="A701" s="136" t="s">
        <v>724</v>
      </c>
      <c r="B701" s="136" t="s">
        <v>8</v>
      </c>
      <c r="C701" s="136" t="s">
        <v>314</v>
      </c>
      <c r="D701" s="136" t="s">
        <v>414</v>
      </c>
      <c r="E701" s="136" t="s">
        <v>670</v>
      </c>
      <c r="F701" s="118"/>
      <c r="G701" s="78">
        <v>33360</v>
      </c>
      <c r="H701" s="78">
        <v>0</v>
      </c>
      <c r="I701" s="78">
        <v>0</v>
      </c>
    </row>
    <row r="702" spans="1:9" ht="31.5" x14ac:dyDescent="0.25">
      <c r="A702" s="136" t="s">
        <v>732</v>
      </c>
      <c r="B702" s="136" t="s">
        <v>8</v>
      </c>
      <c r="C702" s="136" t="s">
        <v>314</v>
      </c>
      <c r="D702" s="136" t="s">
        <v>414</v>
      </c>
      <c r="E702" s="136" t="s">
        <v>671</v>
      </c>
      <c r="F702" s="118"/>
      <c r="G702" s="78">
        <v>33360</v>
      </c>
      <c r="H702" s="78">
        <v>0</v>
      </c>
      <c r="I702" s="78">
        <v>0</v>
      </c>
    </row>
    <row r="703" spans="1:9" ht="31.5" x14ac:dyDescent="0.25">
      <c r="A703" s="136" t="s">
        <v>693</v>
      </c>
      <c r="B703" s="136" t="s">
        <v>8</v>
      </c>
      <c r="C703" s="136" t="s">
        <v>314</v>
      </c>
      <c r="D703" s="136" t="s">
        <v>414</v>
      </c>
      <c r="E703" s="136" t="s">
        <v>671</v>
      </c>
      <c r="F703" s="136" t="s">
        <v>368</v>
      </c>
      <c r="G703" s="78">
        <v>33360</v>
      </c>
      <c r="H703" s="78">
        <v>0</v>
      </c>
      <c r="I703" s="78">
        <v>0</v>
      </c>
    </row>
    <row r="704" spans="1:9" ht="47.25" x14ac:dyDescent="0.25">
      <c r="A704" s="136" t="s">
        <v>958</v>
      </c>
      <c r="B704" s="136" t="s">
        <v>979</v>
      </c>
      <c r="C704" s="118"/>
      <c r="D704" s="118"/>
      <c r="E704" s="118"/>
      <c r="F704" s="118"/>
      <c r="G704" s="78">
        <v>22186766.079999998</v>
      </c>
      <c r="H704" s="78">
        <v>22186766.079999998</v>
      </c>
      <c r="I704" s="78">
        <v>22186766.079999998</v>
      </c>
    </row>
    <row r="705" spans="1:9" x14ac:dyDescent="0.25">
      <c r="A705" s="136" t="s">
        <v>681</v>
      </c>
      <c r="B705" s="136" t="s">
        <v>979</v>
      </c>
      <c r="C705" s="136" t="s">
        <v>314</v>
      </c>
      <c r="D705" s="118"/>
      <c r="E705" s="118"/>
      <c r="F705" s="118"/>
      <c r="G705" s="78">
        <v>22186766.079999998</v>
      </c>
      <c r="H705" s="78">
        <v>22186766.079999998</v>
      </c>
      <c r="I705" s="78">
        <v>22186766.079999998</v>
      </c>
    </row>
    <row r="706" spans="1:9" x14ac:dyDescent="0.25">
      <c r="A706" s="136" t="s">
        <v>682</v>
      </c>
      <c r="B706" s="136" t="s">
        <v>979</v>
      </c>
      <c r="C706" s="136" t="s">
        <v>314</v>
      </c>
      <c r="D706" s="136" t="s">
        <v>414</v>
      </c>
      <c r="E706" s="118"/>
      <c r="F706" s="118"/>
      <c r="G706" s="78">
        <v>22186766.079999998</v>
      </c>
      <c r="H706" s="78">
        <v>22186766.079999998</v>
      </c>
      <c r="I706" s="78">
        <v>22186766.079999998</v>
      </c>
    </row>
    <row r="707" spans="1:9" ht="47.25" x14ac:dyDescent="0.25">
      <c r="A707" s="136" t="s">
        <v>780</v>
      </c>
      <c r="B707" s="136" t="s">
        <v>979</v>
      </c>
      <c r="C707" s="136" t="s">
        <v>314</v>
      </c>
      <c r="D707" s="136" t="s">
        <v>414</v>
      </c>
      <c r="E707" s="136" t="s">
        <v>594</v>
      </c>
      <c r="F707" s="118"/>
      <c r="G707" s="78">
        <v>22186766.079999998</v>
      </c>
      <c r="H707" s="78">
        <v>22186766.079999998</v>
      </c>
      <c r="I707" s="78">
        <v>22186766.079999998</v>
      </c>
    </row>
    <row r="708" spans="1:9" ht="31.5" x14ac:dyDescent="0.25">
      <c r="A708" s="136" t="s">
        <v>781</v>
      </c>
      <c r="B708" s="136" t="s">
        <v>979</v>
      </c>
      <c r="C708" s="136" t="s">
        <v>314</v>
      </c>
      <c r="D708" s="136" t="s">
        <v>414</v>
      </c>
      <c r="E708" s="136" t="s">
        <v>595</v>
      </c>
      <c r="F708" s="118"/>
      <c r="G708" s="78">
        <v>22186766.079999998</v>
      </c>
      <c r="H708" s="78">
        <v>22186766.079999998</v>
      </c>
      <c r="I708" s="78">
        <v>22186766.079999998</v>
      </c>
    </row>
    <row r="709" spans="1:9" ht="47.25" x14ac:dyDescent="0.25">
      <c r="A709" s="136" t="s">
        <v>955</v>
      </c>
      <c r="B709" s="136" t="s">
        <v>979</v>
      </c>
      <c r="C709" s="136" t="s">
        <v>314</v>
      </c>
      <c r="D709" s="136" t="s">
        <v>414</v>
      </c>
      <c r="E709" s="136" t="s">
        <v>948</v>
      </c>
      <c r="F709" s="118"/>
      <c r="G709" s="78">
        <v>22186766.079999998</v>
      </c>
      <c r="H709" s="78">
        <v>22186766.079999998</v>
      </c>
      <c r="I709" s="78">
        <v>22186766.079999998</v>
      </c>
    </row>
    <row r="710" spans="1:9" ht="31.5" x14ac:dyDescent="0.25">
      <c r="A710" s="136" t="s">
        <v>956</v>
      </c>
      <c r="B710" s="136" t="s">
        <v>979</v>
      </c>
      <c r="C710" s="136" t="s">
        <v>314</v>
      </c>
      <c r="D710" s="136" t="s">
        <v>414</v>
      </c>
      <c r="E710" s="136" t="s">
        <v>950</v>
      </c>
      <c r="F710" s="118"/>
      <c r="G710" s="78">
        <v>22186766.079999998</v>
      </c>
      <c r="H710" s="78">
        <v>22186766.079999998</v>
      </c>
      <c r="I710" s="78">
        <v>22186766.079999998</v>
      </c>
    </row>
    <row r="711" spans="1:9" ht="78.75" x14ac:dyDescent="0.25">
      <c r="A711" s="136" t="s">
        <v>729</v>
      </c>
      <c r="B711" s="136" t="s">
        <v>979</v>
      </c>
      <c r="C711" s="136" t="s">
        <v>314</v>
      </c>
      <c r="D711" s="136" t="s">
        <v>414</v>
      </c>
      <c r="E711" s="136" t="s">
        <v>950</v>
      </c>
      <c r="F711" s="136" t="s">
        <v>366</v>
      </c>
      <c r="G711" s="78">
        <v>13783804.300000001</v>
      </c>
      <c r="H711" s="78">
        <v>13783804.300000001</v>
      </c>
      <c r="I711" s="78">
        <v>13783804.300000001</v>
      </c>
    </row>
    <row r="712" spans="1:9" ht="31.5" x14ac:dyDescent="0.25">
      <c r="A712" s="136" t="s">
        <v>693</v>
      </c>
      <c r="B712" s="136" t="s">
        <v>979</v>
      </c>
      <c r="C712" s="136" t="s">
        <v>314</v>
      </c>
      <c r="D712" s="136" t="s">
        <v>414</v>
      </c>
      <c r="E712" s="136" t="s">
        <v>950</v>
      </c>
      <c r="F712" s="136" t="s">
        <v>368</v>
      </c>
      <c r="G712" s="78">
        <v>8328021.9800000004</v>
      </c>
      <c r="H712" s="78">
        <v>8328021.9800000004</v>
      </c>
      <c r="I712" s="78">
        <v>8328021.9800000004</v>
      </c>
    </row>
    <row r="713" spans="1:9" x14ac:dyDescent="0.25">
      <c r="A713" s="136" t="s">
        <v>730</v>
      </c>
      <c r="B713" s="136" t="s">
        <v>979</v>
      </c>
      <c r="C713" s="136" t="s">
        <v>314</v>
      </c>
      <c r="D713" s="136" t="s">
        <v>414</v>
      </c>
      <c r="E713" s="136" t="s">
        <v>950</v>
      </c>
      <c r="F713" s="136" t="s">
        <v>375</v>
      </c>
      <c r="G713" s="78">
        <v>74939.8</v>
      </c>
      <c r="H713" s="78">
        <v>74939.8</v>
      </c>
      <c r="I713" s="78">
        <v>74939.8</v>
      </c>
    </row>
    <row r="714" spans="1:9" x14ac:dyDescent="0.25">
      <c r="A714" s="119" t="s">
        <v>672</v>
      </c>
      <c r="B714" s="119"/>
      <c r="C714" s="119"/>
      <c r="D714" s="119"/>
      <c r="E714" s="119"/>
      <c r="F714" s="119"/>
      <c r="G714" s="79">
        <v>2456636610.2199998</v>
      </c>
      <c r="H714" s="79">
        <v>2065252080.23</v>
      </c>
      <c r="I714" s="79">
        <v>1181045724.21</v>
      </c>
    </row>
    <row r="715" spans="1:9" x14ac:dyDescent="0.25">
      <c r="A715" s="118"/>
      <c r="B715" s="118"/>
      <c r="C715" s="118"/>
      <c r="D715" s="118"/>
      <c r="E715" s="118"/>
      <c r="F715" s="118"/>
      <c r="G715" s="78"/>
      <c r="H715" s="78"/>
      <c r="I715" s="78"/>
    </row>
    <row r="716" spans="1:9" x14ac:dyDescent="0.25">
      <c r="A716" s="118"/>
      <c r="B716" s="118"/>
      <c r="C716" s="118"/>
      <c r="D716" s="118"/>
      <c r="E716" s="118"/>
      <c r="F716" s="118"/>
      <c r="G716" s="78"/>
      <c r="H716" s="78"/>
      <c r="I716" s="78"/>
    </row>
    <row r="717" spans="1:9" x14ac:dyDescent="0.25">
      <c r="A717" s="118"/>
      <c r="B717" s="118"/>
      <c r="C717" s="118"/>
      <c r="D717" s="118"/>
      <c r="E717" s="118"/>
      <c r="F717" s="118"/>
      <c r="G717" s="78"/>
      <c r="H717" s="78"/>
      <c r="I717" s="78"/>
    </row>
    <row r="718" spans="1:9" x14ac:dyDescent="0.25">
      <c r="A718" s="118"/>
      <c r="B718" s="118"/>
      <c r="C718" s="118"/>
      <c r="D718" s="118"/>
      <c r="E718" s="118"/>
      <c r="F718" s="118"/>
      <c r="G718" s="78"/>
      <c r="H718" s="78"/>
      <c r="I718" s="78"/>
    </row>
    <row r="719" spans="1:9" x14ac:dyDescent="0.25">
      <c r="A719" s="118"/>
      <c r="B719" s="118"/>
      <c r="C719" s="118"/>
      <c r="D719" s="118"/>
      <c r="E719" s="118"/>
      <c r="F719" s="118"/>
      <c r="G719" s="78"/>
      <c r="H719" s="78"/>
      <c r="I719" s="78"/>
    </row>
    <row r="720" spans="1:9" x14ac:dyDescent="0.25">
      <c r="A720" s="118"/>
      <c r="B720" s="118"/>
      <c r="C720" s="118"/>
      <c r="D720" s="118"/>
      <c r="E720" s="118"/>
      <c r="F720" s="118"/>
      <c r="G720" s="78"/>
      <c r="H720" s="78"/>
      <c r="I720" s="78"/>
    </row>
    <row r="721" spans="1:9" x14ac:dyDescent="0.25">
      <c r="A721" s="118"/>
      <c r="B721" s="118"/>
      <c r="C721" s="118"/>
      <c r="D721" s="118"/>
      <c r="E721" s="118"/>
      <c r="F721" s="118"/>
      <c r="G721" s="78"/>
      <c r="H721" s="78"/>
      <c r="I721" s="78"/>
    </row>
    <row r="722" spans="1:9" x14ac:dyDescent="0.25">
      <c r="A722" s="118"/>
      <c r="B722" s="118"/>
      <c r="C722" s="118"/>
      <c r="D722" s="118"/>
      <c r="E722" s="118"/>
      <c r="F722" s="118"/>
      <c r="G722" s="78"/>
      <c r="H722" s="78"/>
      <c r="I722" s="78"/>
    </row>
    <row r="723" spans="1:9" x14ac:dyDescent="0.25">
      <c r="A723" s="118"/>
      <c r="B723" s="118"/>
      <c r="C723" s="118"/>
      <c r="D723" s="118"/>
      <c r="E723" s="118"/>
      <c r="F723" s="118"/>
      <c r="G723" s="78"/>
      <c r="H723" s="78"/>
      <c r="I723" s="78"/>
    </row>
    <row r="724" spans="1:9" x14ac:dyDescent="0.25">
      <c r="A724" s="118"/>
      <c r="B724" s="118"/>
      <c r="C724" s="118"/>
      <c r="D724" s="118"/>
      <c r="E724" s="118"/>
      <c r="F724" s="118"/>
      <c r="G724" s="78"/>
      <c r="H724" s="78"/>
      <c r="I724" s="78"/>
    </row>
    <row r="725" spans="1:9" x14ac:dyDescent="0.25">
      <c r="A725" s="118"/>
      <c r="B725" s="118"/>
      <c r="C725" s="118"/>
      <c r="D725" s="118"/>
      <c r="E725" s="118"/>
      <c r="F725" s="118"/>
      <c r="G725" s="78"/>
      <c r="H725" s="78"/>
      <c r="I725" s="78"/>
    </row>
    <row r="726" spans="1:9" x14ac:dyDescent="0.25">
      <c r="A726" s="118"/>
      <c r="B726" s="118"/>
      <c r="C726" s="118"/>
      <c r="D726" s="118"/>
      <c r="E726" s="118"/>
      <c r="F726" s="118"/>
      <c r="G726" s="78"/>
      <c r="H726" s="78"/>
      <c r="I726" s="78"/>
    </row>
    <row r="727" spans="1:9" x14ac:dyDescent="0.25">
      <c r="A727" s="118"/>
      <c r="B727" s="118"/>
      <c r="C727" s="118"/>
      <c r="D727" s="118"/>
      <c r="E727" s="118"/>
      <c r="F727" s="118"/>
      <c r="G727" s="78"/>
      <c r="H727" s="78"/>
      <c r="I727" s="78"/>
    </row>
    <row r="728" spans="1:9" x14ac:dyDescent="0.25">
      <c r="A728" s="118"/>
      <c r="B728" s="118"/>
      <c r="C728" s="118"/>
      <c r="D728" s="118"/>
      <c r="E728" s="118"/>
      <c r="F728" s="118"/>
      <c r="G728" s="78"/>
      <c r="H728" s="78"/>
      <c r="I728" s="78"/>
    </row>
    <row r="729" spans="1:9" x14ac:dyDescent="0.25">
      <c r="A729" s="118"/>
      <c r="B729" s="118"/>
      <c r="C729" s="118"/>
      <c r="D729" s="118"/>
      <c r="E729" s="118"/>
      <c r="F729" s="118"/>
      <c r="G729" s="78"/>
      <c r="H729" s="78"/>
      <c r="I729" s="78"/>
    </row>
    <row r="730" spans="1:9" x14ac:dyDescent="0.25">
      <c r="A730" s="118"/>
      <c r="B730" s="118"/>
      <c r="C730" s="118"/>
      <c r="D730" s="118"/>
      <c r="E730" s="118"/>
      <c r="F730" s="118"/>
      <c r="G730" s="78"/>
      <c r="H730" s="78"/>
      <c r="I730" s="78"/>
    </row>
    <row r="731" spans="1:9" x14ac:dyDescent="0.25">
      <c r="A731" s="118"/>
      <c r="B731" s="118"/>
      <c r="C731" s="118"/>
      <c r="D731" s="118"/>
      <c r="E731" s="118"/>
      <c r="F731" s="118"/>
      <c r="G731" s="78"/>
      <c r="H731" s="78"/>
      <c r="I731" s="78"/>
    </row>
    <row r="732" spans="1:9" x14ac:dyDescent="0.25">
      <c r="A732" s="118"/>
      <c r="B732" s="118"/>
      <c r="C732" s="118"/>
      <c r="D732" s="118"/>
      <c r="E732" s="118"/>
      <c r="F732" s="118"/>
      <c r="G732" s="78"/>
      <c r="H732" s="78"/>
      <c r="I732" s="78"/>
    </row>
    <row r="733" spans="1:9" x14ac:dyDescent="0.25">
      <c r="A733" s="118"/>
      <c r="B733" s="118"/>
      <c r="C733" s="118"/>
      <c r="D733" s="118"/>
      <c r="E733" s="118"/>
      <c r="F733" s="118"/>
      <c r="G733" s="78"/>
      <c r="H733" s="78"/>
      <c r="I733" s="78"/>
    </row>
    <row r="734" spans="1:9" x14ac:dyDescent="0.25">
      <c r="A734" s="118"/>
      <c r="B734" s="118"/>
      <c r="C734" s="118"/>
      <c r="D734" s="118"/>
      <c r="E734" s="118"/>
      <c r="F734" s="118"/>
      <c r="G734" s="78"/>
      <c r="H734" s="78"/>
      <c r="I734" s="78"/>
    </row>
    <row r="735" spans="1:9" x14ac:dyDescent="0.25">
      <c r="A735" s="118"/>
      <c r="B735" s="118"/>
      <c r="C735" s="118"/>
      <c r="D735" s="118"/>
      <c r="E735" s="118"/>
      <c r="F735" s="118"/>
      <c r="G735" s="78"/>
      <c r="H735" s="78"/>
      <c r="I735" s="78"/>
    </row>
    <row r="736" spans="1:9" x14ac:dyDescent="0.25">
      <c r="A736" s="118"/>
      <c r="B736" s="118"/>
      <c r="C736" s="118"/>
      <c r="D736" s="118"/>
      <c r="E736" s="118"/>
      <c r="F736" s="118"/>
      <c r="G736" s="78"/>
      <c r="H736" s="78"/>
      <c r="I736" s="78"/>
    </row>
    <row r="737" spans="1:9" x14ac:dyDescent="0.25">
      <c r="A737" s="118"/>
      <c r="B737" s="118"/>
      <c r="C737" s="118"/>
      <c r="D737" s="118"/>
      <c r="E737" s="118"/>
      <c r="F737" s="118"/>
      <c r="G737" s="78"/>
      <c r="H737" s="78"/>
      <c r="I737" s="78"/>
    </row>
    <row r="738" spans="1:9" x14ac:dyDescent="0.25">
      <c r="A738" s="118"/>
      <c r="B738" s="118"/>
      <c r="C738" s="118"/>
      <c r="D738" s="118"/>
      <c r="E738" s="118"/>
      <c r="F738" s="118"/>
      <c r="G738" s="78"/>
      <c r="H738" s="78"/>
      <c r="I738" s="78"/>
    </row>
    <row r="739" spans="1:9" x14ac:dyDescent="0.25">
      <c r="A739" s="118"/>
      <c r="B739" s="118"/>
      <c r="C739" s="118"/>
      <c r="D739" s="118"/>
      <c r="E739" s="118"/>
      <c r="F739" s="118"/>
      <c r="G739" s="78"/>
      <c r="H739" s="78"/>
      <c r="I739" s="78"/>
    </row>
    <row r="740" spans="1:9" x14ac:dyDescent="0.25">
      <c r="A740" s="118"/>
      <c r="B740" s="118"/>
      <c r="C740" s="118"/>
      <c r="D740" s="118"/>
      <c r="E740" s="118"/>
      <c r="F740" s="118"/>
      <c r="G740" s="78"/>
      <c r="H740" s="78"/>
      <c r="I740" s="78"/>
    </row>
    <row r="741" spans="1:9" x14ac:dyDescent="0.25">
      <c r="A741" s="118"/>
      <c r="B741" s="118"/>
      <c r="C741" s="118"/>
      <c r="D741" s="118"/>
      <c r="E741" s="118"/>
      <c r="F741" s="118"/>
      <c r="G741" s="78"/>
      <c r="H741" s="78"/>
      <c r="I741" s="78"/>
    </row>
    <row r="742" spans="1:9" x14ac:dyDescent="0.25">
      <c r="A742" s="118"/>
      <c r="B742" s="118"/>
      <c r="C742" s="118"/>
      <c r="D742" s="118"/>
      <c r="E742" s="118"/>
      <c r="F742" s="118"/>
      <c r="G742" s="78"/>
      <c r="H742" s="78"/>
      <c r="I742" s="78"/>
    </row>
    <row r="743" spans="1:9" x14ac:dyDescent="0.25">
      <c r="A743" s="118"/>
      <c r="B743" s="118"/>
      <c r="C743" s="118"/>
      <c r="D743" s="118"/>
      <c r="E743" s="118"/>
      <c r="F743" s="118"/>
      <c r="G743" s="78"/>
      <c r="H743" s="78"/>
      <c r="I743" s="78"/>
    </row>
    <row r="744" spans="1:9" x14ac:dyDescent="0.25">
      <c r="A744" s="118"/>
      <c r="B744" s="118"/>
      <c r="C744" s="118"/>
      <c r="D744" s="118"/>
      <c r="E744" s="118"/>
      <c r="F744" s="118"/>
      <c r="G744" s="78"/>
      <c r="H744" s="78"/>
      <c r="I744" s="78"/>
    </row>
    <row r="745" spans="1:9" x14ac:dyDescent="0.25">
      <c r="A745" s="118"/>
      <c r="B745" s="118"/>
      <c r="C745" s="118"/>
      <c r="D745" s="118"/>
      <c r="E745" s="118"/>
      <c r="F745" s="118"/>
      <c r="G745" s="78"/>
      <c r="H745" s="78"/>
      <c r="I745" s="78"/>
    </row>
    <row r="746" spans="1:9" x14ac:dyDescent="0.25">
      <c r="A746" s="118"/>
      <c r="B746" s="118"/>
      <c r="C746" s="118"/>
      <c r="D746" s="118"/>
      <c r="E746" s="118"/>
      <c r="F746" s="118"/>
      <c r="G746" s="78"/>
      <c r="H746" s="78"/>
      <c r="I746" s="78"/>
    </row>
    <row r="747" spans="1:9" x14ac:dyDescent="0.25">
      <c r="A747" s="118"/>
      <c r="B747" s="118"/>
      <c r="C747" s="118"/>
      <c r="D747" s="118"/>
      <c r="E747" s="118"/>
      <c r="F747" s="118"/>
      <c r="G747" s="78"/>
      <c r="H747" s="78"/>
      <c r="I747" s="78"/>
    </row>
    <row r="748" spans="1:9" x14ac:dyDescent="0.25">
      <c r="A748" s="118"/>
      <c r="B748" s="118"/>
      <c r="C748" s="118"/>
      <c r="D748" s="118"/>
      <c r="E748" s="118"/>
      <c r="F748" s="118"/>
      <c r="G748" s="78"/>
      <c r="H748" s="78"/>
      <c r="I748" s="78"/>
    </row>
    <row r="749" spans="1:9" x14ac:dyDescent="0.25">
      <c r="A749" s="118"/>
      <c r="B749" s="118"/>
      <c r="C749" s="118"/>
      <c r="D749" s="118"/>
      <c r="E749" s="118"/>
      <c r="F749" s="118"/>
      <c r="G749" s="78"/>
      <c r="H749" s="78"/>
      <c r="I749" s="78"/>
    </row>
    <row r="750" spans="1:9" x14ac:dyDescent="0.25">
      <c r="A750" s="118"/>
      <c r="B750" s="118"/>
      <c r="C750" s="118"/>
      <c r="D750" s="118"/>
      <c r="E750" s="118"/>
      <c r="F750" s="118"/>
      <c r="G750" s="78"/>
      <c r="H750" s="78"/>
      <c r="I750" s="78"/>
    </row>
    <row r="751" spans="1:9" x14ac:dyDescent="0.25">
      <c r="A751" s="118"/>
      <c r="B751" s="118"/>
      <c r="C751" s="118"/>
      <c r="D751" s="118"/>
      <c r="E751" s="118"/>
      <c r="F751" s="118"/>
      <c r="G751" s="78"/>
      <c r="H751" s="78"/>
      <c r="I751" s="78"/>
    </row>
    <row r="752" spans="1:9" x14ac:dyDescent="0.25">
      <c r="A752" s="118"/>
      <c r="B752" s="118"/>
      <c r="C752" s="118"/>
      <c r="D752" s="118"/>
      <c r="E752" s="118"/>
      <c r="F752" s="118"/>
      <c r="G752" s="78"/>
      <c r="H752" s="78"/>
      <c r="I752" s="78"/>
    </row>
    <row r="753" spans="1:9" x14ac:dyDescent="0.25">
      <c r="A753" s="118"/>
      <c r="B753" s="118"/>
      <c r="C753" s="118"/>
      <c r="D753" s="118"/>
      <c r="E753" s="118"/>
      <c r="F753" s="118"/>
      <c r="G753" s="78"/>
      <c r="H753" s="78"/>
      <c r="I753" s="78"/>
    </row>
    <row r="754" spans="1:9" x14ac:dyDescent="0.25">
      <c r="A754" s="118"/>
      <c r="B754" s="118"/>
      <c r="C754" s="118"/>
      <c r="D754" s="118"/>
      <c r="E754" s="118"/>
      <c r="F754" s="118"/>
      <c r="G754" s="78"/>
      <c r="H754" s="78"/>
      <c r="I754" s="78"/>
    </row>
    <row r="755" spans="1:9" x14ac:dyDescent="0.25">
      <c r="A755" s="118"/>
      <c r="B755" s="118"/>
      <c r="C755" s="118"/>
      <c r="D755" s="118"/>
      <c r="E755" s="118"/>
      <c r="F755" s="118"/>
      <c r="G755" s="78"/>
      <c r="H755" s="78"/>
      <c r="I755" s="78"/>
    </row>
    <row r="756" spans="1:9" x14ac:dyDescent="0.25">
      <c r="A756" s="118"/>
      <c r="B756" s="118"/>
      <c r="C756" s="118"/>
      <c r="D756" s="118"/>
      <c r="E756" s="118"/>
      <c r="F756" s="118"/>
      <c r="G756" s="78"/>
      <c r="H756" s="78"/>
      <c r="I756" s="78"/>
    </row>
    <row r="757" spans="1:9" x14ac:dyDescent="0.25">
      <c r="A757" s="118"/>
      <c r="B757" s="118"/>
      <c r="C757" s="118"/>
      <c r="D757" s="118"/>
      <c r="E757" s="118"/>
      <c r="F757" s="118"/>
      <c r="G757" s="78"/>
      <c r="H757" s="78"/>
      <c r="I757" s="78"/>
    </row>
    <row r="758" spans="1:9" x14ac:dyDescent="0.25">
      <c r="A758" s="118"/>
      <c r="B758" s="118"/>
      <c r="C758" s="118"/>
      <c r="D758" s="118"/>
      <c r="E758" s="118"/>
      <c r="F758" s="118"/>
      <c r="G758" s="78"/>
      <c r="H758" s="78"/>
      <c r="I758" s="78"/>
    </row>
    <row r="759" spans="1:9" x14ac:dyDescent="0.25">
      <c r="A759" s="118"/>
      <c r="B759" s="118"/>
      <c r="C759" s="118"/>
      <c r="D759" s="118"/>
      <c r="E759" s="118"/>
      <c r="F759" s="118"/>
      <c r="G759" s="78"/>
      <c r="H759" s="78"/>
      <c r="I759" s="78"/>
    </row>
    <row r="760" spans="1:9" x14ac:dyDescent="0.25">
      <c r="A760" s="118"/>
      <c r="B760" s="118"/>
      <c r="C760" s="118"/>
      <c r="D760" s="118"/>
      <c r="E760" s="118"/>
      <c r="F760" s="118"/>
      <c r="G760" s="78"/>
      <c r="H760" s="78"/>
      <c r="I760" s="78"/>
    </row>
    <row r="761" spans="1:9" x14ac:dyDescent="0.25">
      <c r="A761" s="118"/>
      <c r="B761" s="118"/>
      <c r="C761" s="118"/>
      <c r="D761" s="118"/>
      <c r="E761" s="118"/>
      <c r="F761" s="118"/>
      <c r="G761" s="78"/>
      <c r="H761" s="78"/>
      <c r="I761" s="78"/>
    </row>
    <row r="762" spans="1:9" x14ac:dyDescent="0.25">
      <c r="A762" s="118"/>
      <c r="B762" s="118"/>
      <c r="C762" s="118"/>
      <c r="D762" s="118"/>
      <c r="E762" s="118"/>
      <c r="F762" s="118"/>
      <c r="G762" s="78"/>
      <c r="H762" s="78"/>
      <c r="I762" s="78"/>
    </row>
    <row r="763" spans="1:9" x14ac:dyDescent="0.25">
      <c r="A763" s="118"/>
      <c r="B763" s="118"/>
      <c r="C763" s="118"/>
      <c r="D763" s="118"/>
      <c r="E763" s="118"/>
      <c r="F763" s="118"/>
      <c r="G763" s="78"/>
      <c r="H763" s="78"/>
      <c r="I763" s="78"/>
    </row>
    <row r="764" spans="1:9" x14ac:dyDescent="0.25">
      <c r="A764" s="118"/>
      <c r="B764" s="118"/>
      <c r="C764" s="118"/>
      <c r="D764" s="118"/>
      <c r="E764" s="118"/>
      <c r="F764" s="118"/>
      <c r="G764" s="78"/>
      <c r="H764" s="78"/>
      <c r="I764" s="78"/>
    </row>
    <row r="765" spans="1:9" x14ac:dyDescent="0.25">
      <c r="A765" s="118"/>
      <c r="B765" s="118"/>
      <c r="C765" s="118"/>
      <c r="D765" s="118"/>
      <c r="E765" s="118"/>
      <c r="F765" s="118"/>
      <c r="G765" s="78"/>
      <c r="H765" s="78"/>
      <c r="I765" s="78"/>
    </row>
    <row r="766" spans="1:9" x14ac:dyDescent="0.25">
      <c r="A766" s="118"/>
      <c r="B766" s="118"/>
      <c r="C766" s="118"/>
      <c r="D766" s="118"/>
      <c r="E766" s="118"/>
      <c r="F766" s="118"/>
      <c r="G766" s="78"/>
      <c r="H766" s="78"/>
      <c r="I766" s="78"/>
    </row>
    <row r="767" spans="1:9" x14ac:dyDescent="0.25">
      <c r="A767" s="118"/>
      <c r="B767" s="118"/>
      <c r="C767" s="118"/>
      <c r="D767" s="118"/>
      <c r="E767" s="118"/>
      <c r="F767" s="118"/>
      <c r="G767" s="78"/>
      <c r="H767" s="78"/>
      <c r="I767" s="78"/>
    </row>
    <row r="768" spans="1:9" x14ac:dyDescent="0.25">
      <c r="A768" s="118"/>
      <c r="B768" s="118"/>
      <c r="C768" s="118"/>
      <c r="D768" s="118"/>
      <c r="E768" s="118"/>
      <c r="F768" s="118"/>
      <c r="G768" s="78"/>
      <c r="H768" s="78"/>
      <c r="I768" s="78"/>
    </row>
    <row r="769" spans="1:9" x14ac:dyDescent="0.25">
      <c r="A769" s="118"/>
      <c r="B769" s="118"/>
      <c r="C769" s="118"/>
      <c r="D769" s="118"/>
      <c r="E769" s="118"/>
      <c r="F769" s="118"/>
      <c r="G769" s="78"/>
      <c r="H769" s="78"/>
      <c r="I769" s="78"/>
    </row>
    <row r="770" spans="1:9" x14ac:dyDescent="0.25">
      <c r="A770" s="118"/>
      <c r="B770" s="118"/>
      <c r="C770" s="118"/>
      <c r="D770" s="118"/>
      <c r="E770" s="118"/>
      <c r="F770" s="118"/>
      <c r="G770" s="78"/>
      <c r="H770" s="78"/>
      <c r="I770" s="78"/>
    </row>
    <row r="771" spans="1:9" x14ac:dyDescent="0.25">
      <c r="A771" s="118"/>
      <c r="B771" s="118"/>
      <c r="C771" s="118"/>
      <c r="D771" s="118"/>
      <c r="E771" s="118"/>
      <c r="F771" s="118"/>
      <c r="G771" s="78"/>
      <c r="H771" s="78"/>
      <c r="I771" s="78"/>
    </row>
    <row r="772" spans="1:9" x14ac:dyDescent="0.25">
      <c r="A772" s="118"/>
      <c r="B772" s="118"/>
      <c r="C772" s="118"/>
      <c r="D772" s="118"/>
      <c r="E772" s="118"/>
      <c r="F772" s="118"/>
      <c r="G772" s="78"/>
      <c r="H772" s="78"/>
      <c r="I772" s="78"/>
    </row>
    <row r="773" spans="1:9" x14ac:dyDescent="0.25">
      <c r="A773" s="118"/>
      <c r="B773" s="118"/>
      <c r="C773" s="118"/>
      <c r="D773" s="118"/>
      <c r="E773" s="118"/>
      <c r="F773" s="118"/>
      <c r="G773" s="78"/>
      <c r="H773" s="78"/>
      <c r="I773" s="78"/>
    </row>
    <row r="774" spans="1:9" x14ac:dyDescent="0.25">
      <c r="A774" s="118"/>
      <c r="B774" s="118"/>
      <c r="C774" s="118"/>
      <c r="D774" s="118"/>
      <c r="E774" s="118"/>
      <c r="F774" s="118"/>
      <c r="G774" s="78"/>
      <c r="H774" s="78"/>
      <c r="I774" s="78"/>
    </row>
    <row r="775" spans="1:9" x14ac:dyDescent="0.25">
      <c r="A775" s="118"/>
      <c r="B775" s="118"/>
      <c r="C775" s="118"/>
      <c r="D775" s="118"/>
      <c r="E775" s="118"/>
      <c r="F775" s="118"/>
      <c r="G775" s="78"/>
      <c r="H775" s="78"/>
      <c r="I775" s="78"/>
    </row>
    <row r="776" spans="1:9" x14ac:dyDescent="0.25">
      <c r="A776" s="118"/>
      <c r="B776" s="118"/>
      <c r="C776" s="118"/>
      <c r="D776" s="118"/>
      <c r="E776" s="118"/>
      <c r="F776" s="118"/>
      <c r="G776" s="78"/>
      <c r="H776" s="78"/>
      <c r="I776" s="78"/>
    </row>
    <row r="777" spans="1:9" x14ac:dyDescent="0.25">
      <c r="A777" s="118"/>
      <c r="B777" s="118"/>
      <c r="C777" s="118"/>
      <c r="D777" s="118"/>
      <c r="E777" s="118"/>
      <c r="F777" s="118"/>
      <c r="G777" s="78"/>
      <c r="H777" s="78"/>
      <c r="I777" s="78"/>
    </row>
    <row r="778" spans="1:9" x14ac:dyDescent="0.25">
      <c r="A778" s="118"/>
      <c r="B778" s="118"/>
      <c r="C778" s="118"/>
      <c r="D778" s="118"/>
      <c r="E778" s="118"/>
      <c r="F778" s="118"/>
      <c r="G778" s="78"/>
      <c r="H778" s="78"/>
      <c r="I778" s="78"/>
    </row>
    <row r="779" spans="1:9" ht="63" customHeight="1" x14ac:dyDescent="0.25">
      <c r="A779" s="118"/>
      <c r="B779" s="118"/>
      <c r="C779" s="118"/>
      <c r="D779" s="118"/>
      <c r="E779" s="118"/>
      <c r="F779" s="118"/>
      <c r="G779" s="78"/>
      <c r="H779" s="78"/>
      <c r="I779" s="78"/>
    </row>
    <row r="780" spans="1:9" x14ac:dyDescent="0.25">
      <c r="A780" s="118"/>
      <c r="B780" s="118"/>
      <c r="C780" s="118"/>
      <c r="D780" s="118"/>
      <c r="E780" s="118"/>
      <c r="F780" s="118"/>
      <c r="G780" s="78"/>
      <c r="H780" s="78"/>
      <c r="I780" s="78"/>
    </row>
    <row r="781" spans="1:9" x14ac:dyDescent="0.25">
      <c r="A781" s="118"/>
      <c r="B781" s="118"/>
      <c r="C781" s="118"/>
      <c r="D781" s="118"/>
      <c r="E781" s="118"/>
      <c r="F781" s="118"/>
      <c r="G781" s="78"/>
      <c r="H781" s="78"/>
      <c r="I781" s="78"/>
    </row>
    <row r="782" spans="1:9" x14ac:dyDescent="0.25">
      <c r="A782" s="118"/>
      <c r="B782" s="118"/>
      <c r="C782" s="118"/>
      <c r="D782" s="118"/>
      <c r="E782" s="118"/>
      <c r="F782" s="118"/>
      <c r="G782" s="78"/>
      <c r="H782" s="78"/>
      <c r="I782" s="78"/>
    </row>
    <row r="783" spans="1:9" x14ac:dyDescent="0.25">
      <c r="A783" s="118"/>
      <c r="B783" s="118"/>
      <c r="C783" s="118"/>
      <c r="D783" s="118"/>
      <c r="E783" s="118"/>
      <c r="F783" s="118"/>
      <c r="G783" s="78"/>
      <c r="H783" s="78"/>
      <c r="I783" s="78"/>
    </row>
    <row r="784" spans="1:9" x14ac:dyDescent="0.25">
      <c r="A784" s="118"/>
      <c r="B784" s="118"/>
      <c r="C784" s="118"/>
      <c r="D784" s="118"/>
      <c r="E784" s="118"/>
      <c r="F784" s="118"/>
      <c r="G784" s="78"/>
      <c r="H784" s="78"/>
      <c r="I784" s="78"/>
    </row>
    <row r="785" spans="1:9" x14ac:dyDescent="0.25">
      <c r="A785" s="118"/>
      <c r="B785" s="118"/>
      <c r="C785" s="118"/>
      <c r="D785" s="118"/>
      <c r="E785" s="118"/>
      <c r="F785" s="118"/>
      <c r="G785" s="78"/>
      <c r="H785" s="78"/>
      <c r="I785" s="78"/>
    </row>
    <row r="786" spans="1:9" x14ac:dyDescent="0.25">
      <c r="A786" s="118"/>
      <c r="B786" s="118"/>
      <c r="C786" s="118"/>
      <c r="D786" s="118"/>
      <c r="E786" s="118"/>
      <c r="F786" s="118"/>
      <c r="G786" s="78"/>
      <c r="H786" s="78"/>
      <c r="I786" s="78"/>
    </row>
    <row r="787" spans="1:9" x14ac:dyDescent="0.25">
      <c r="A787" s="118"/>
      <c r="B787" s="118"/>
      <c r="C787" s="118"/>
      <c r="D787" s="118"/>
      <c r="E787" s="118"/>
      <c r="F787" s="118"/>
      <c r="G787" s="78"/>
      <c r="H787" s="78"/>
      <c r="I787" s="78"/>
    </row>
    <row r="788" spans="1:9" x14ac:dyDescent="0.25">
      <c r="A788" s="118"/>
      <c r="B788" s="118"/>
      <c r="C788" s="118"/>
      <c r="D788" s="118"/>
      <c r="E788" s="118"/>
      <c r="F788" s="118"/>
      <c r="G788" s="78"/>
      <c r="H788" s="78"/>
      <c r="I788" s="78"/>
    </row>
    <row r="789" spans="1:9" x14ac:dyDescent="0.25">
      <c r="A789" s="118"/>
      <c r="B789" s="118"/>
      <c r="C789" s="118"/>
      <c r="D789" s="118"/>
      <c r="E789" s="118"/>
      <c r="F789" s="118"/>
      <c r="G789" s="78"/>
      <c r="H789" s="78"/>
      <c r="I789" s="78"/>
    </row>
    <row r="790" spans="1:9" x14ac:dyDescent="0.25">
      <c r="A790" s="118"/>
      <c r="B790" s="118"/>
      <c r="C790" s="118"/>
      <c r="D790" s="118"/>
      <c r="E790" s="118"/>
      <c r="F790" s="118"/>
      <c r="G790" s="78"/>
      <c r="H790" s="78"/>
      <c r="I790" s="78"/>
    </row>
    <row r="791" spans="1:9" x14ac:dyDescent="0.25">
      <c r="A791" s="118"/>
      <c r="B791" s="118"/>
      <c r="C791" s="118"/>
      <c r="D791" s="118"/>
      <c r="E791" s="118"/>
      <c r="F791" s="118"/>
      <c r="G791" s="78"/>
      <c r="H791" s="78"/>
      <c r="I791" s="78"/>
    </row>
    <row r="792" spans="1:9" x14ac:dyDescent="0.25">
      <c r="A792" s="118"/>
      <c r="B792" s="118"/>
      <c r="C792" s="118"/>
      <c r="D792" s="118"/>
      <c r="E792" s="118"/>
      <c r="F792" s="118"/>
      <c r="G792" s="78"/>
      <c r="H792" s="78"/>
      <c r="I792" s="78"/>
    </row>
    <row r="793" spans="1:9" x14ac:dyDescent="0.25">
      <c r="A793" s="118"/>
      <c r="B793" s="118"/>
      <c r="C793" s="118"/>
      <c r="D793" s="118"/>
      <c r="E793" s="118"/>
      <c r="F793" s="118"/>
      <c r="G793" s="78"/>
      <c r="H793" s="78"/>
      <c r="I793" s="78"/>
    </row>
    <row r="794" spans="1:9" x14ac:dyDescent="0.25">
      <c r="A794" s="118"/>
      <c r="B794" s="118"/>
      <c r="C794" s="118"/>
      <c r="D794" s="118"/>
      <c r="E794" s="118"/>
      <c r="F794" s="118"/>
      <c r="G794" s="78"/>
      <c r="H794" s="78"/>
      <c r="I794" s="78"/>
    </row>
    <row r="795" spans="1:9" x14ac:dyDescent="0.25">
      <c r="A795" s="118"/>
      <c r="B795" s="118"/>
      <c r="C795" s="118"/>
      <c r="D795" s="118"/>
      <c r="E795" s="118"/>
      <c r="F795" s="118"/>
      <c r="G795" s="78"/>
      <c r="H795" s="78"/>
      <c r="I795" s="78"/>
    </row>
    <row r="796" spans="1:9" x14ac:dyDescent="0.25">
      <c r="A796" s="118"/>
      <c r="B796" s="118"/>
      <c r="C796" s="118"/>
      <c r="D796" s="118"/>
      <c r="E796" s="118"/>
      <c r="F796" s="118"/>
      <c r="G796" s="78"/>
      <c r="H796" s="78"/>
      <c r="I796" s="78"/>
    </row>
    <row r="797" spans="1:9" x14ac:dyDescent="0.25">
      <c r="A797" s="118"/>
      <c r="B797" s="118"/>
      <c r="C797" s="118"/>
      <c r="D797" s="118"/>
      <c r="E797" s="118"/>
      <c r="F797" s="118"/>
      <c r="G797" s="78"/>
      <c r="H797" s="78"/>
      <c r="I797" s="78"/>
    </row>
    <row r="798" spans="1:9" x14ac:dyDescent="0.25">
      <c r="A798" s="118"/>
      <c r="B798" s="118"/>
      <c r="C798" s="118"/>
      <c r="D798" s="118"/>
      <c r="E798" s="118"/>
      <c r="F798" s="118"/>
      <c r="G798" s="78"/>
      <c r="H798" s="78"/>
      <c r="I798" s="78"/>
    </row>
    <row r="799" spans="1:9" x14ac:dyDescent="0.25">
      <c r="A799" s="118"/>
      <c r="B799" s="118"/>
      <c r="C799" s="118"/>
      <c r="D799" s="118"/>
      <c r="E799" s="118"/>
      <c r="F799" s="118"/>
      <c r="G799" s="78"/>
      <c r="H799" s="78"/>
      <c r="I799" s="78"/>
    </row>
    <row r="800" spans="1:9" x14ac:dyDescent="0.25">
      <c r="A800" s="118"/>
      <c r="B800" s="118"/>
      <c r="C800" s="118"/>
      <c r="D800" s="118"/>
      <c r="E800" s="118"/>
      <c r="F800" s="118"/>
      <c r="G800" s="78"/>
      <c r="H800" s="78"/>
      <c r="I800" s="78"/>
    </row>
    <row r="801" spans="1:9" x14ac:dyDescent="0.25">
      <c r="A801" s="118"/>
      <c r="B801" s="118"/>
      <c r="C801" s="118"/>
      <c r="D801" s="118"/>
      <c r="E801" s="118"/>
      <c r="F801" s="118"/>
      <c r="G801" s="78"/>
      <c r="H801" s="78"/>
      <c r="I801" s="78"/>
    </row>
    <row r="802" spans="1:9" x14ac:dyDescent="0.25">
      <c r="A802" s="118"/>
      <c r="B802" s="118"/>
      <c r="C802" s="118"/>
      <c r="D802" s="118"/>
      <c r="E802" s="118"/>
      <c r="F802" s="118"/>
      <c r="G802" s="78"/>
      <c r="H802" s="78"/>
      <c r="I802" s="78"/>
    </row>
    <row r="803" spans="1:9" x14ac:dyDescent="0.25">
      <c r="A803" s="118"/>
      <c r="B803" s="118"/>
      <c r="C803" s="118"/>
      <c r="D803" s="118"/>
      <c r="E803" s="118"/>
      <c r="F803" s="118"/>
      <c r="G803" s="78"/>
      <c r="H803" s="78"/>
      <c r="I803" s="78"/>
    </row>
    <row r="804" spans="1:9" x14ac:dyDescent="0.25">
      <c r="A804" s="118"/>
      <c r="B804" s="118"/>
      <c r="C804" s="118"/>
      <c r="D804" s="118"/>
      <c r="E804" s="118"/>
      <c r="F804" s="118"/>
      <c r="G804" s="78"/>
      <c r="H804" s="78"/>
      <c r="I804" s="78"/>
    </row>
    <row r="805" spans="1:9" x14ac:dyDescent="0.25">
      <c r="A805" s="118"/>
      <c r="B805" s="118"/>
      <c r="C805" s="118"/>
      <c r="D805" s="118"/>
      <c r="E805" s="118"/>
      <c r="F805" s="118"/>
      <c r="G805" s="78"/>
      <c r="H805" s="78"/>
      <c r="I805" s="78"/>
    </row>
    <row r="806" spans="1:9" x14ac:dyDescent="0.25">
      <c r="A806" s="118"/>
      <c r="B806" s="118"/>
      <c r="C806" s="118"/>
      <c r="D806" s="118"/>
      <c r="E806" s="118"/>
      <c r="F806" s="118"/>
      <c r="G806" s="78"/>
      <c r="H806" s="78"/>
      <c r="I806" s="78"/>
    </row>
    <row r="807" spans="1:9" x14ac:dyDescent="0.25">
      <c r="A807" s="118"/>
      <c r="B807" s="118"/>
      <c r="C807" s="118"/>
      <c r="D807" s="118"/>
      <c r="E807" s="118"/>
      <c r="F807" s="118"/>
      <c r="G807" s="78"/>
      <c r="H807" s="78"/>
      <c r="I807" s="78"/>
    </row>
    <row r="808" spans="1:9" x14ac:dyDescent="0.25">
      <c r="A808" s="118"/>
      <c r="B808" s="118"/>
      <c r="C808" s="118"/>
      <c r="D808" s="118"/>
      <c r="E808" s="118"/>
      <c r="F808" s="118"/>
      <c r="G808" s="78"/>
      <c r="H808" s="78"/>
      <c r="I808" s="78"/>
    </row>
    <row r="809" spans="1:9" x14ac:dyDescent="0.25">
      <c r="A809" s="118"/>
      <c r="B809" s="118"/>
      <c r="C809" s="118"/>
      <c r="D809" s="118"/>
      <c r="E809" s="118"/>
      <c r="F809" s="118"/>
      <c r="G809" s="78"/>
      <c r="H809" s="78"/>
      <c r="I809" s="78"/>
    </row>
    <row r="810" spans="1:9" x14ac:dyDescent="0.25">
      <c r="A810" s="118"/>
      <c r="B810" s="118"/>
      <c r="C810" s="118"/>
      <c r="D810" s="118"/>
      <c r="E810" s="118"/>
      <c r="F810" s="118"/>
      <c r="G810" s="78"/>
      <c r="H810" s="78"/>
      <c r="I810" s="78"/>
    </row>
    <row r="811" spans="1:9" x14ac:dyDescent="0.25">
      <c r="A811" s="118"/>
      <c r="B811" s="118"/>
      <c r="C811" s="118"/>
      <c r="D811" s="118"/>
      <c r="E811" s="118"/>
      <c r="F811" s="118"/>
      <c r="G811" s="78"/>
      <c r="H811" s="78"/>
      <c r="I811" s="78"/>
    </row>
    <row r="812" spans="1:9" x14ac:dyDescent="0.25">
      <c r="A812" s="118"/>
      <c r="B812" s="118"/>
      <c r="C812" s="118"/>
      <c r="D812" s="118"/>
      <c r="E812" s="118"/>
      <c r="F812" s="118"/>
      <c r="G812" s="78"/>
      <c r="H812" s="78"/>
      <c r="I812" s="78"/>
    </row>
    <row r="813" spans="1:9" x14ac:dyDescent="0.25">
      <c r="A813" s="118"/>
      <c r="B813" s="118"/>
      <c r="C813" s="118"/>
      <c r="D813" s="118"/>
      <c r="E813" s="118"/>
      <c r="F813" s="118"/>
      <c r="G813" s="78"/>
      <c r="H813" s="78"/>
      <c r="I813" s="78"/>
    </row>
    <row r="814" spans="1:9" x14ac:dyDescent="0.25">
      <c r="A814" s="118"/>
      <c r="B814" s="118"/>
      <c r="C814" s="118"/>
      <c r="D814" s="118"/>
      <c r="E814" s="118"/>
      <c r="F814" s="118"/>
      <c r="G814" s="78"/>
      <c r="H814" s="78"/>
      <c r="I814" s="78"/>
    </row>
    <row r="815" spans="1:9" x14ac:dyDescent="0.25">
      <c r="A815" s="118"/>
      <c r="B815" s="118"/>
      <c r="C815" s="118"/>
      <c r="D815" s="118"/>
      <c r="E815" s="118"/>
      <c r="F815" s="118"/>
      <c r="G815" s="78"/>
      <c r="H815" s="78"/>
      <c r="I815" s="78"/>
    </row>
    <row r="816" spans="1:9" x14ac:dyDescent="0.25">
      <c r="A816" s="118"/>
      <c r="B816" s="118"/>
      <c r="C816" s="118"/>
      <c r="D816" s="118"/>
      <c r="E816" s="118"/>
      <c r="F816" s="118"/>
      <c r="G816" s="78"/>
      <c r="H816" s="78"/>
      <c r="I816" s="78"/>
    </row>
    <row r="817" spans="1:9" x14ac:dyDescent="0.25">
      <c r="A817" s="118"/>
      <c r="B817" s="118"/>
      <c r="C817" s="118"/>
      <c r="D817" s="118"/>
      <c r="E817" s="118"/>
      <c r="F817" s="118"/>
      <c r="G817" s="78"/>
      <c r="H817" s="78"/>
      <c r="I817" s="78"/>
    </row>
    <row r="818" spans="1:9" x14ac:dyDescent="0.25">
      <c r="A818" s="118"/>
      <c r="B818" s="118"/>
      <c r="C818" s="118"/>
      <c r="D818" s="118"/>
      <c r="E818" s="118"/>
      <c r="F818" s="118"/>
      <c r="G818" s="78"/>
      <c r="H818" s="78"/>
      <c r="I818" s="78"/>
    </row>
    <row r="819" spans="1:9" x14ac:dyDescent="0.25">
      <c r="A819" s="118"/>
      <c r="B819" s="118"/>
      <c r="C819" s="118"/>
      <c r="D819" s="118"/>
      <c r="E819" s="118"/>
      <c r="F819" s="118"/>
      <c r="G819" s="78"/>
      <c r="H819" s="78"/>
      <c r="I819" s="78"/>
    </row>
    <row r="820" spans="1:9" x14ac:dyDescent="0.25">
      <c r="A820" s="118"/>
      <c r="B820" s="118"/>
      <c r="C820" s="118"/>
      <c r="D820" s="118"/>
      <c r="E820" s="118"/>
      <c r="F820" s="118"/>
      <c r="G820" s="78"/>
      <c r="H820" s="78"/>
      <c r="I820" s="78"/>
    </row>
    <row r="821" spans="1:9" x14ac:dyDescent="0.25">
      <c r="A821" s="118"/>
      <c r="B821" s="118"/>
      <c r="C821" s="118"/>
      <c r="D821" s="118"/>
      <c r="E821" s="118"/>
      <c r="F821" s="118"/>
      <c r="G821" s="78"/>
      <c r="H821" s="78"/>
      <c r="I821" s="78"/>
    </row>
    <row r="822" spans="1:9" x14ac:dyDescent="0.25">
      <c r="A822" s="118"/>
      <c r="B822" s="118"/>
      <c r="C822" s="118"/>
      <c r="D822" s="118"/>
      <c r="E822" s="118"/>
      <c r="F822" s="118"/>
      <c r="G822" s="78"/>
      <c r="H822" s="78"/>
      <c r="I822" s="78"/>
    </row>
    <row r="823" spans="1:9" x14ac:dyDescent="0.25">
      <c r="A823" s="118"/>
      <c r="B823" s="118"/>
      <c r="C823" s="118"/>
      <c r="D823" s="118"/>
      <c r="E823" s="118"/>
      <c r="F823" s="118"/>
      <c r="G823" s="78"/>
      <c r="H823" s="78"/>
      <c r="I823" s="78"/>
    </row>
    <row r="824" spans="1:9" x14ac:dyDescent="0.25">
      <c r="A824" s="118"/>
      <c r="B824" s="118"/>
      <c r="C824" s="118"/>
      <c r="D824" s="118"/>
      <c r="E824" s="118"/>
      <c r="F824" s="118"/>
      <c r="G824" s="78"/>
      <c r="H824" s="78"/>
      <c r="I824" s="78"/>
    </row>
    <row r="825" spans="1:9" x14ac:dyDescent="0.25">
      <c r="A825" s="118"/>
      <c r="B825" s="118"/>
      <c r="C825" s="118"/>
      <c r="D825" s="118"/>
      <c r="E825" s="118"/>
      <c r="F825" s="118"/>
      <c r="G825" s="78"/>
      <c r="H825" s="78"/>
      <c r="I825" s="78"/>
    </row>
    <row r="826" spans="1:9" x14ac:dyDescent="0.25">
      <c r="A826" s="118"/>
      <c r="B826" s="118"/>
      <c r="C826" s="118"/>
      <c r="D826" s="118"/>
      <c r="E826" s="118"/>
      <c r="F826" s="118"/>
      <c r="G826" s="78"/>
      <c r="H826" s="78"/>
      <c r="I826" s="78"/>
    </row>
    <row r="827" spans="1:9" x14ac:dyDescent="0.25">
      <c r="A827" s="118"/>
      <c r="B827" s="118"/>
      <c r="C827" s="118"/>
      <c r="D827" s="118"/>
      <c r="E827" s="118"/>
      <c r="F827" s="118"/>
      <c r="G827" s="78"/>
      <c r="H827" s="78"/>
      <c r="I827" s="78"/>
    </row>
    <row r="828" spans="1:9" x14ac:dyDescent="0.25">
      <c r="A828" s="118"/>
      <c r="B828" s="118"/>
      <c r="C828" s="118"/>
      <c r="D828" s="118"/>
      <c r="E828" s="118"/>
      <c r="F828" s="118"/>
      <c r="G828" s="78"/>
      <c r="H828" s="78"/>
      <c r="I828" s="78"/>
    </row>
    <row r="829" spans="1:9" x14ac:dyDescent="0.25">
      <c r="A829" s="118"/>
      <c r="B829" s="118"/>
      <c r="C829" s="118"/>
      <c r="D829" s="118"/>
      <c r="E829" s="118"/>
      <c r="F829" s="118"/>
      <c r="G829" s="78"/>
      <c r="H829" s="78"/>
      <c r="I829" s="78"/>
    </row>
    <row r="830" spans="1:9" x14ac:dyDescent="0.25">
      <c r="A830" s="118"/>
      <c r="B830" s="118"/>
      <c r="C830" s="118"/>
      <c r="D830" s="118"/>
      <c r="E830" s="118"/>
      <c r="F830" s="118"/>
      <c r="G830" s="78"/>
      <c r="H830" s="78"/>
      <c r="I830" s="78"/>
    </row>
    <row r="831" spans="1:9" x14ac:dyDescent="0.25">
      <c r="A831" s="118"/>
      <c r="B831" s="118"/>
      <c r="C831" s="118"/>
      <c r="D831" s="118"/>
      <c r="E831" s="118"/>
      <c r="F831" s="118"/>
      <c r="G831" s="78"/>
      <c r="H831" s="78"/>
      <c r="I831" s="78"/>
    </row>
    <row r="832" spans="1:9" x14ac:dyDescent="0.25">
      <c r="A832" s="118"/>
      <c r="B832" s="118"/>
      <c r="C832" s="118"/>
      <c r="D832" s="118"/>
      <c r="E832" s="118"/>
      <c r="F832" s="118"/>
      <c r="G832" s="78"/>
      <c r="H832" s="78"/>
      <c r="I832" s="78"/>
    </row>
    <row r="833" spans="1:9" x14ac:dyDescent="0.25">
      <c r="A833" s="118"/>
      <c r="B833" s="118"/>
      <c r="C833" s="118"/>
      <c r="D833" s="118"/>
      <c r="E833" s="118"/>
      <c r="F833" s="118"/>
      <c r="G833" s="78"/>
      <c r="H833" s="78"/>
      <c r="I833" s="78"/>
    </row>
    <row r="834" spans="1:9" x14ac:dyDescent="0.25">
      <c r="A834" s="118"/>
      <c r="B834" s="118"/>
      <c r="C834" s="118"/>
      <c r="D834" s="118"/>
      <c r="E834" s="118"/>
      <c r="F834" s="118"/>
      <c r="G834" s="78"/>
      <c r="H834" s="78"/>
      <c r="I834" s="78"/>
    </row>
    <row r="835" spans="1:9" x14ac:dyDescent="0.25">
      <c r="A835" s="118"/>
      <c r="B835" s="118"/>
      <c r="C835" s="118"/>
      <c r="D835" s="118"/>
      <c r="E835" s="118"/>
      <c r="F835" s="118"/>
      <c r="G835" s="78"/>
      <c r="H835" s="78"/>
      <c r="I835" s="78"/>
    </row>
    <row r="836" spans="1:9" x14ac:dyDescent="0.25">
      <c r="A836" s="118"/>
      <c r="B836" s="118"/>
      <c r="C836" s="118"/>
      <c r="D836" s="118"/>
      <c r="E836" s="118"/>
      <c r="F836" s="118"/>
      <c r="G836" s="78"/>
      <c r="H836" s="78"/>
      <c r="I836" s="78"/>
    </row>
    <row r="837" spans="1:9" x14ac:dyDescent="0.25">
      <c r="A837" s="118"/>
      <c r="B837" s="118"/>
      <c r="C837" s="118"/>
      <c r="D837" s="118"/>
      <c r="E837" s="118"/>
      <c r="F837" s="118"/>
      <c r="G837" s="78"/>
      <c r="H837" s="78"/>
      <c r="I837" s="78"/>
    </row>
    <row r="838" spans="1:9" x14ac:dyDescent="0.25">
      <c r="A838" s="118"/>
      <c r="B838" s="118"/>
      <c r="C838" s="118"/>
      <c r="D838" s="118"/>
      <c r="E838" s="118"/>
      <c r="F838" s="118"/>
      <c r="G838" s="78"/>
      <c r="H838" s="78"/>
      <c r="I838" s="78"/>
    </row>
    <row r="839" spans="1:9" x14ac:dyDescent="0.25">
      <c r="A839" s="118"/>
      <c r="B839" s="118"/>
      <c r="C839" s="118"/>
      <c r="D839" s="118"/>
      <c r="E839" s="118"/>
      <c r="F839" s="118"/>
      <c r="G839" s="78"/>
      <c r="H839" s="78"/>
      <c r="I839" s="78"/>
    </row>
    <row r="840" spans="1:9" x14ac:dyDescent="0.25">
      <c r="A840" s="118"/>
      <c r="B840" s="118"/>
      <c r="C840" s="118"/>
      <c r="D840" s="118"/>
      <c r="E840" s="118"/>
      <c r="F840" s="118"/>
      <c r="G840" s="78"/>
      <c r="H840" s="78"/>
      <c r="I840" s="78"/>
    </row>
    <row r="841" spans="1:9" x14ac:dyDescent="0.25">
      <c r="A841" s="118"/>
      <c r="B841" s="118"/>
      <c r="C841" s="118"/>
      <c r="D841" s="118"/>
      <c r="E841" s="118"/>
      <c r="F841" s="118"/>
      <c r="G841" s="78"/>
      <c r="H841" s="78"/>
      <c r="I841" s="78"/>
    </row>
    <row r="842" spans="1:9" x14ac:dyDescent="0.25">
      <c r="A842" s="118"/>
      <c r="B842" s="118"/>
      <c r="C842" s="118"/>
      <c r="D842" s="118"/>
      <c r="E842" s="118"/>
      <c r="F842" s="118"/>
      <c r="G842" s="78"/>
      <c r="H842" s="78"/>
      <c r="I842" s="78"/>
    </row>
    <row r="843" spans="1:9" x14ac:dyDescent="0.25">
      <c r="A843" s="118"/>
      <c r="B843" s="118"/>
      <c r="C843" s="118"/>
      <c r="D843" s="118"/>
      <c r="E843" s="118"/>
      <c r="F843" s="118"/>
      <c r="G843" s="78"/>
      <c r="H843" s="78"/>
      <c r="I843" s="78"/>
    </row>
    <row r="844" spans="1:9" x14ac:dyDescent="0.25">
      <c r="A844" s="118"/>
      <c r="B844" s="118"/>
      <c r="C844" s="118"/>
      <c r="D844" s="118"/>
      <c r="E844" s="118"/>
      <c r="F844" s="118"/>
      <c r="G844" s="78"/>
      <c r="H844" s="78"/>
      <c r="I844" s="78"/>
    </row>
    <row r="845" spans="1:9" x14ac:dyDescent="0.25">
      <c r="A845" s="118"/>
      <c r="B845" s="118"/>
      <c r="C845" s="118"/>
      <c r="D845" s="118"/>
      <c r="E845" s="118"/>
      <c r="F845" s="118"/>
      <c r="G845" s="78"/>
      <c r="H845" s="78"/>
      <c r="I845" s="78"/>
    </row>
    <row r="846" spans="1:9" x14ac:dyDescent="0.25">
      <c r="A846" s="118"/>
      <c r="B846" s="118"/>
      <c r="C846" s="118"/>
      <c r="D846" s="118"/>
      <c r="E846" s="118"/>
      <c r="F846" s="118"/>
      <c r="G846" s="78"/>
      <c r="H846" s="78"/>
      <c r="I846" s="78"/>
    </row>
    <row r="847" spans="1:9" x14ac:dyDescent="0.25">
      <c r="A847" s="118"/>
      <c r="B847" s="118"/>
      <c r="C847" s="118"/>
      <c r="D847" s="118"/>
      <c r="E847" s="118"/>
      <c r="F847" s="118"/>
      <c r="G847" s="78"/>
      <c r="H847" s="78"/>
      <c r="I847" s="78"/>
    </row>
    <row r="848" spans="1:9" x14ac:dyDescent="0.25">
      <c r="A848" s="118"/>
      <c r="B848" s="118"/>
      <c r="C848" s="118"/>
      <c r="D848" s="118"/>
      <c r="E848" s="118"/>
      <c r="F848" s="118"/>
      <c r="G848" s="78"/>
      <c r="H848" s="78"/>
      <c r="I848" s="78"/>
    </row>
    <row r="849" spans="1:9" x14ac:dyDescent="0.25">
      <c r="A849" s="118"/>
      <c r="B849" s="118"/>
      <c r="C849" s="118"/>
      <c r="D849" s="118"/>
      <c r="E849" s="118"/>
      <c r="F849" s="118"/>
      <c r="G849" s="78"/>
      <c r="H849" s="78"/>
      <c r="I849" s="78"/>
    </row>
    <row r="850" spans="1:9" x14ac:dyDescent="0.25">
      <c r="A850" s="118"/>
      <c r="B850" s="118"/>
      <c r="C850" s="118"/>
      <c r="D850" s="118"/>
      <c r="E850" s="118"/>
      <c r="F850" s="118"/>
      <c r="G850" s="78"/>
      <c r="H850" s="78"/>
      <c r="I850" s="78"/>
    </row>
    <row r="851" spans="1:9" x14ac:dyDescent="0.25">
      <c r="A851" s="118"/>
      <c r="B851" s="118"/>
      <c r="C851" s="118"/>
      <c r="D851" s="118"/>
      <c r="E851" s="118"/>
      <c r="F851" s="118"/>
      <c r="G851" s="78"/>
      <c r="H851" s="78"/>
      <c r="I851" s="78"/>
    </row>
    <row r="852" spans="1:9" x14ac:dyDescent="0.25">
      <c r="A852" s="118"/>
      <c r="B852" s="118"/>
      <c r="C852" s="118"/>
      <c r="D852" s="118"/>
      <c r="E852" s="118"/>
      <c r="F852" s="118"/>
      <c r="G852" s="78"/>
      <c r="H852" s="78"/>
      <c r="I852" s="78"/>
    </row>
    <row r="853" spans="1:9" x14ac:dyDescent="0.25">
      <c r="A853" s="118"/>
      <c r="B853" s="118"/>
      <c r="C853" s="118"/>
      <c r="D853" s="118"/>
      <c r="E853" s="118"/>
      <c r="F853" s="118"/>
      <c r="G853" s="78"/>
      <c r="H853" s="78"/>
      <c r="I853" s="78"/>
    </row>
    <row r="854" spans="1:9" x14ac:dyDescent="0.25">
      <c r="A854" s="118"/>
      <c r="B854" s="118"/>
      <c r="C854" s="118"/>
      <c r="D854" s="118"/>
      <c r="E854" s="118"/>
      <c r="F854" s="118"/>
      <c r="G854" s="78"/>
      <c r="H854" s="78"/>
      <c r="I854" s="78"/>
    </row>
    <row r="855" spans="1:9" x14ac:dyDescent="0.25">
      <c r="A855" s="118"/>
      <c r="B855" s="118"/>
      <c r="C855" s="118"/>
      <c r="D855" s="118"/>
      <c r="E855" s="118"/>
      <c r="F855" s="118"/>
      <c r="G855" s="78"/>
      <c r="H855" s="78"/>
      <c r="I855" s="78"/>
    </row>
    <row r="856" spans="1:9" x14ac:dyDescent="0.25">
      <c r="A856" s="118"/>
      <c r="B856" s="118"/>
      <c r="C856" s="118"/>
      <c r="D856" s="118"/>
      <c r="E856" s="118"/>
      <c r="F856" s="118"/>
      <c r="G856" s="78"/>
      <c r="H856" s="78"/>
      <c r="I856" s="78"/>
    </row>
    <row r="857" spans="1:9" x14ac:dyDescent="0.25">
      <c r="A857" s="118"/>
      <c r="B857" s="118"/>
      <c r="C857" s="118"/>
      <c r="D857" s="118"/>
      <c r="E857" s="118"/>
      <c r="F857" s="118"/>
      <c r="G857" s="78"/>
      <c r="H857" s="78"/>
      <c r="I857" s="78"/>
    </row>
    <row r="858" spans="1:9" x14ac:dyDescent="0.25">
      <c r="A858" s="118"/>
      <c r="B858" s="118"/>
      <c r="C858" s="118"/>
      <c r="D858" s="118"/>
      <c r="E858" s="118"/>
      <c r="F858" s="118"/>
      <c r="G858" s="78"/>
      <c r="H858" s="78"/>
      <c r="I858" s="78"/>
    </row>
    <row r="859" spans="1:9" x14ac:dyDescent="0.25">
      <c r="A859" s="118"/>
      <c r="B859" s="118"/>
      <c r="C859" s="118"/>
      <c r="D859" s="118"/>
      <c r="E859" s="118"/>
      <c r="F859" s="118"/>
      <c r="G859" s="78"/>
      <c r="H859" s="78"/>
      <c r="I859" s="78"/>
    </row>
    <row r="860" spans="1:9" x14ac:dyDescent="0.25">
      <c r="A860" s="118"/>
      <c r="B860" s="118"/>
      <c r="C860" s="118"/>
      <c r="D860" s="118"/>
      <c r="E860" s="118"/>
      <c r="F860" s="118"/>
      <c r="G860" s="78"/>
      <c r="H860" s="78"/>
      <c r="I860" s="78"/>
    </row>
    <row r="861" spans="1:9" x14ac:dyDescent="0.25">
      <c r="A861" s="118"/>
      <c r="B861" s="118"/>
      <c r="C861" s="118"/>
      <c r="D861" s="118"/>
      <c r="E861" s="118"/>
      <c r="F861" s="118"/>
      <c r="G861" s="78"/>
      <c r="H861" s="78"/>
      <c r="I861" s="78"/>
    </row>
    <row r="862" spans="1:9" x14ac:dyDescent="0.25">
      <c r="A862" s="118"/>
      <c r="B862" s="118"/>
      <c r="C862" s="118"/>
      <c r="D862" s="118"/>
      <c r="E862" s="118"/>
      <c r="F862" s="118"/>
      <c r="G862" s="78"/>
      <c r="H862" s="78"/>
      <c r="I862" s="78"/>
    </row>
    <row r="863" spans="1:9" x14ac:dyDescent="0.25">
      <c r="A863" s="118"/>
      <c r="B863" s="118"/>
      <c r="C863" s="118"/>
      <c r="D863" s="118"/>
      <c r="E863" s="118"/>
      <c r="F863" s="118"/>
      <c r="G863" s="78"/>
      <c r="H863" s="78"/>
      <c r="I863" s="78"/>
    </row>
    <row r="864" spans="1:9" x14ac:dyDescent="0.25">
      <c r="A864" s="118"/>
      <c r="B864" s="118"/>
      <c r="C864" s="118"/>
      <c r="D864" s="118"/>
      <c r="E864" s="118"/>
      <c r="F864" s="118"/>
      <c r="G864" s="78"/>
      <c r="H864" s="78"/>
      <c r="I864" s="78"/>
    </row>
    <row r="865" spans="1:9" x14ac:dyDescent="0.25">
      <c r="A865" s="118"/>
      <c r="B865" s="118"/>
      <c r="C865" s="118"/>
      <c r="D865" s="118"/>
      <c r="E865" s="118"/>
      <c r="F865" s="118"/>
      <c r="G865" s="78"/>
      <c r="H865" s="78"/>
      <c r="I865" s="78"/>
    </row>
    <row r="866" spans="1:9" x14ac:dyDescent="0.25">
      <c r="A866" s="118"/>
      <c r="B866" s="118"/>
      <c r="C866" s="118"/>
      <c r="D866" s="118"/>
      <c r="E866" s="118"/>
      <c r="F866" s="118"/>
      <c r="G866" s="78"/>
      <c r="H866" s="78"/>
      <c r="I866" s="78"/>
    </row>
    <row r="867" spans="1:9" x14ac:dyDescent="0.25">
      <c r="A867" s="118"/>
      <c r="B867" s="118"/>
      <c r="C867" s="118"/>
      <c r="D867" s="118"/>
      <c r="E867" s="118"/>
      <c r="F867" s="118"/>
      <c r="G867" s="78"/>
      <c r="H867" s="78"/>
      <c r="I867" s="78"/>
    </row>
    <row r="868" spans="1:9" x14ac:dyDescent="0.25">
      <c r="A868" s="118"/>
      <c r="B868" s="118"/>
      <c r="C868" s="118"/>
      <c r="D868" s="118"/>
      <c r="E868" s="118"/>
      <c r="F868" s="118"/>
      <c r="G868" s="78"/>
      <c r="H868" s="78"/>
      <c r="I868" s="78"/>
    </row>
    <row r="869" spans="1:9" x14ac:dyDescent="0.25">
      <c r="A869" s="118"/>
      <c r="B869" s="118"/>
      <c r="C869" s="118"/>
      <c r="D869" s="118"/>
      <c r="E869" s="118"/>
      <c r="F869" s="118"/>
      <c r="G869" s="78"/>
      <c r="H869" s="78"/>
      <c r="I869" s="78"/>
    </row>
    <row r="870" spans="1:9" x14ac:dyDescent="0.25">
      <c r="A870" s="118"/>
      <c r="B870" s="118"/>
      <c r="C870" s="118"/>
      <c r="D870" s="118"/>
      <c r="E870" s="118"/>
      <c r="F870" s="118"/>
      <c r="G870" s="78"/>
      <c r="H870" s="78"/>
      <c r="I870" s="78"/>
    </row>
    <row r="871" spans="1:9" x14ac:dyDescent="0.25">
      <c r="A871" s="118"/>
      <c r="B871" s="118"/>
      <c r="C871" s="118"/>
      <c r="D871" s="118"/>
      <c r="E871" s="118"/>
      <c r="F871" s="118"/>
      <c r="G871" s="78"/>
      <c r="H871" s="78"/>
      <c r="I871" s="78"/>
    </row>
    <row r="872" spans="1:9" x14ac:dyDescent="0.25">
      <c r="A872" s="118"/>
      <c r="B872" s="118"/>
      <c r="C872" s="118"/>
      <c r="D872" s="118"/>
      <c r="E872" s="118"/>
      <c r="F872" s="118"/>
      <c r="G872" s="78"/>
      <c r="H872" s="78"/>
      <c r="I872" s="78"/>
    </row>
    <row r="873" spans="1:9" x14ac:dyDescent="0.25">
      <c r="A873" s="118"/>
      <c r="B873" s="118"/>
      <c r="C873" s="118"/>
      <c r="D873" s="118"/>
      <c r="E873" s="118"/>
      <c r="F873" s="118"/>
      <c r="G873" s="78"/>
      <c r="H873" s="78"/>
      <c r="I873" s="78"/>
    </row>
    <row r="874" spans="1:9" x14ac:dyDescent="0.25">
      <c r="A874" s="118"/>
      <c r="B874" s="118"/>
      <c r="C874" s="118"/>
      <c r="D874" s="118"/>
      <c r="E874" s="118"/>
      <c r="F874" s="118"/>
      <c r="G874" s="78"/>
      <c r="H874" s="78"/>
      <c r="I874" s="78"/>
    </row>
    <row r="875" spans="1:9" x14ac:dyDescent="0.25">
      <c r="A875" s="118"/>
      <c r="B875" s="118"/>
      <c r="C875" s="118"/>
      <c r="D875" s="118"/>
      <c r="E875" s="118"/>
      <c r="F875" s="118"/>
      <c r="G875" s="78"/>
      <c r="H875" s="78"/>
      <c r="I875" s="78"/>
    </row>
    <row r="876" spans="1:9" x14ac:dyDescent="0.25">
      <c r="A876" s="118"/>
      <c r="B876" s="118"/>
      <c r="C876" s="118"/>
      <c r="D876" s="118"/>
      <c r="E876" s="118"/>
      <c r="F876" s="118"/>
      <c r="G876" s="78"/>
      <c r="H876" s="78"/>
      <c r="I876" s="78"/>
    </row>
    <row r="877" spans="1:9" x14ac:dyDescent="0.25">
      <c r="A877" s="118"/>
      <c r="B877" s="118"/>
      <c r="C877" s="118"/>
      <c r="D877" s="118"/>
      <c r="E877" s="118"/>
      <c r="F877" s="118"/>
      <c r="G877" s="78"/>
      <c r="H877" s="78"/>
      <c r="I877" s="78"/>
    </row>
    <row r="878" spans="1:9" x14ac:dyDescent="0.25">
      <c r="A878" s="118"/>
      <c r="B878" s="118"/>
      <c r="C878" s="118"/>
      <c r="D878" s="118"/>
      <c r="E878" s="118"/>
      <c r="F878" s="118"/>
      <c r="G878" s="78"/>
      <c r="H878" s="78"/>
      <c r="I878" s="78"/>
    </row>
    <row r="879" spans="1:9" x14ac:dyDescent="0.25">
      <c r="A879" s="118"/>
      <c r="B879" s="118"/>
      <c r="C879" s="118"/>
      <c r="D879" s="118"/>
      <c r="E879" s="118"/>
      <c r="F879" s="118"/>
      <c r="G879" s="78"/>
      <c r="H879" s="78"/>
      <c r="I879" s="78"/>
    </row>
    <row r="880" spans="1:9" x14ac:dyDescent="0.25">
      <c r="A880" s="118"/>
      <c r="B880" s="118"/>
      <c r="C880" s="118"/>
      <c r="D880" s="118"/>
      <c r="E880" s="118"/>
      <c r="F880" s="118"/>
      <c r="G880" s="78"/>
      <c r="H880" s="78"/>
      <c r="I880" s="78"/>
    </row>
    <row r="881" spans="1:9" x14ac:dyDescent="0.25">
      <c r="A881" s="118"/>
      <c r="B881" s="118"/>
      <c r="C881" s="118"/>
      <c r="D881" s="118"/>
      <c r="E881" s="118"/>
      <c r="F881" s="118"/>
      <c r="G881" s="78"/>
      <c r="H881" s="78"/>
      <c r="I881" s="78"/>
    </row>
    <row r="882" spans="1:9" x14ac:dyDescent="0.25">
      <c r="A882" s="118"/>
      <c r="B882" s="118"/>
      <c r="C882" s="118"/>
      <c r="D882" s="118"/>
      <c r="E882" s="118"/>
      <c r="F882" s="118"/>
      <c r="G882" s="78"/>
      <c r="H882" s="78"/>
      <c r="I882" s="78"/>
    </row>
    <row r="883" spans="1:9" x14ac:dyDescent="0.25">
      <c r="A883" s="118"/>
      <c r="B883" s="118"/>
      <c r="C883" s="118"/>
      <c r="D883" s="118"/>
      <c r="E883" s="118"/>
      <c r="F883" s="118"/>
      <c r="G883" s="78"/>
      <c r="H883" s="78"/>
      <c r="I883" s="78"/>
    </row>
    <row r="884" spans="1:9" x14ac:dyDescent="0.25">
      <c r="A884" s="118"/>
      <c r="B884" s="118"/>
      <c r="C884" s="118"/>
      <c r="D884" s="118"/>
      <c r="E884" s="118"/>
      <c r="F884" s="118"/>
      <c r="G884" s="78"/>
      <c r="H884" s="78"/>
      <c r="I884" s="78"/>
    </row>
    <row r="885" spans="1:9" x14ac:dyDescent="0.25">
      <c r="A885" s="118"/>
      <c r="B885" s="118"/>
      <c r="C885" s="118"/>
      <c r="D885" s="118"/>
      <c r="E885" s="118"/>
      <c r="F885" s="118"/>
      <c r="G885" s="78"/>
      <c r="H885" s="78"/>
      <c r="I885" s="78"/>
    </row>
    <row r="886" spans="1:9" x14ac:dyDescent="0.25">
      <c r="A886" s="118"/>
      <c r="B886" s="118"/>
      <c r="C886" s="118"/>
      <c r="D886" s="118"/>
      <c r="E886" s="118"/>
      <c r="F886" s="118"/>
      <c r="G886" s="78"/>
      <c r="H886" s="78"/>
      <c r="I886" s="78"/>
    </row>
    <row r="887" spans="1:9" x14ac:dyDescent="0.25">
      <c r="A887" s="118"/>
      <c r="B887" s="118"/>
      <c r="C887" s="118"/>
      <c r="D887" s="118"/>
      <c r="E887" s="118"/>
      <c r="F887" s="118"/>
      <c r="G887" s="78"/>
      <c r="H887" s="78"/>
      <c r="I887" s="78"/>
    </row>
    <row r="888" spans="1:9" x14ac:dyDescent="0.25">
      <c r="A888" s="118"/>
      <c r="B888" s="118"/>
      <c r="C888" s="118"/>
      <c r="D888" s="118"/>
      <c r="E888" s="118"/>
      <c r="F888" s="118"/>
      <c r="G888" s="78"/>
      <c r="H888" s="78"/>
      <c r="I888" s="78"/>
    </row>
    <row r="889" spans="1:9" x14ac:dyDescent="0.25">
      <c r="A889" s="118"/>
      <c r="B889" s="118"/>
      <c r="C889" s="118"/>
      <c r="D889" s="118"/>
      <c r="E889" s="118"/>
      <c r="F889" s="118"/>
      <c r="G889" s="78"/>
      <c r="H889" s="78"/>
      <c r="I889" s="78"/>
    </row>
    <row r="890" spans="1:9" x14ac:dyDescent="0.25">
      <c r="A890" s="118"/>
      <c r="B890" s="118"/>
      <c r="C890" s="118"/>
      <c r="D890" s="118"/>
      <c r="E890" s="118"/>
      <c r="F890" s="118"/>
      <c r="G890" s="78"/>
      <c r="H890" s="78"/>
      <c r="I890" s="78"/>
    </row>
    <row r="891" spans="1:9" x14ac:dyDescent="0.25">
      <c r="A891" s="118"/>
      <c r="B891" s="118"/>
      <c r="C891" s="118"/>
      <c r="D891" s="118"/>
      <c r="E891" s="118"/>
      <c r="F891" s="118"/>
      <c r="G891" s="78"/>
      <c r="H891" s="78"/>
      <c r="I891" s="78"/>
    </row>
    <row r="892" spans="1:9" x14ac:dyDescent="0.25">
      <c r="A892" s="118"/>
      <c r="B892" s="118"/>
      <c r="C892" s="118"/>
      <c r="D892" s="118"/>
      <c r="E892" s="118"/>
      <c r="F892" s="118"/>
      <c r="G892" s="78"/>
      <c r="H892" s="78"/>
      <c r="I892" s="78"/>
    </row>
    <row r="893" spans="1:9" x14ac:dyDescent="0.25">
      <c r="A893" s="118"/>
      <c r="B893" s="118"/>
      <c r="C893" s="118"/>
      <c r="D893" s="118"/>
      <c r="E893" s="118"/>
      <c r="F893" s="118"/>
      <c r="G893" s="78"/>
      <c r="H893" s="78"/>
      <c r="I893" s="78"/>
    </row>
    <row r="894" spans="1:9" x14ac:dyDescent="0.25">
      <c r="A894" s="118"/>
      <c r="B894" s="118"/>
      <c r="C894" s="118"/>
      <c r="D894" s="118"/>
      <c r="E894" s="118"/>
      <c r="F894" s="118"/>
      <c r="G894" s="78"/>
      <c r="H894" s="78"/>
      <c r="I894" s="78"/>
    </row>
    <row r="895" spans="1:9" x14ac:dyDescent="0.25">
      <c r="A895" s="118"/>
      <c r="B895" s="118"/>
      <c r="C895" s="118"/>
      <c r="D895" s="118"/>
      <c r="E895" s="118"/>
      <c r="F895" s="118"/>
      <c r="G895" s="78"/>
      <c r="H895" s="78"/>
      <c r="I895" s="78"/>
    </row>
    <row r="896" spans="1:9" x14ac:dyDescent="0.25">
      <c r="A896" s="118"/>
      <c r="B896" s="118"/>
      <c r="C896" s="118"/>
      <c r="D896" s="118"/>
      <c r="E896" s="118"/>
      <c r="F896" s="118"/>
      <c r="G896" s="78"/>
      <c r="H896" s="78"/>
      <c r="I896" s="78"/>
    </row>
    <row r="897" spans="1:10" x14ac:dyDescent="0.25">
      <c r="A897" s="118"/>
      <c r="B897" s="118"/>
      <c r="C897" s="118"/>
      <c r="D897" s="118"/>
      <c r="E897" s="118"/>
      <c r="F897" s="118"/>
      <c r="G897" s="78"/>
      <c r="H897" s="78"/>
      <c r="I897" s="78"/>
    </row>
    <row r="898" spans="1:10" x14ac:dyDescent="0.25">
      <c r="A898" s="118"/>
      <c r="B898" s="118"/>
      <c r="C898" s="118"/>
      <c r="D898" s="118"/>
      <c r="E898" s="118"/>
      <c r="F898" s="118"/>
      <c r="G898" s="78"/>
      <c r="H898" s="78"/>
      <c r="I898" s="78"/>
    </row>
    <row r="899" spans="1:10" ht="33.75" customHeight="1" x14ac:dyDescent="0.25">
      <c r="A899" s="118"/>
      <c r="B899" s="118"/>
      <c r="C899" s="118"/>
      <c r="D899" s="118"/>
      <c r="E899" s="118"/>
      <c r="F899" s="118"/>
      <c r="G899" s="78"/>
      <c r="H899" s="78"/>
      <c r="I899" s="78"/>
    </row>
    <row r="900" spans="1:10" x14ac:dyDescent="0.25">
      <c r="A900" s="118"/>
      <c r="B900" s="118"/>
      <c r="C900" s="118"/>
      <c r="D900" s="118"/>
      <c r="E900" s="118"/>
      <c r="F900" s="118"/>
      <c r="G900" s="78"/>
      <c r="H900" s="78"/>
      <c r="I900" s="78"/>
    </row>
    <row r="901" spans="1:10" x14ac:dyDescent="0.25">
      <c r="A901" s="118"/>
      <c r="B901" s="118"/>
      <c r="C901" s="118"/>
      <c r="D901" s="118"/>
      <c r="E901" s="118"/>
      <c r="F901" s="118"/>
      <c r="G901" s="78"/>
      <c r="H901" s="78"/>
      <c r="I901" s="78"/>
    </row>
    <row r="902" spans="1:10" x14ac:dyDescent="0.25">
      <c r="A902" s="118"/>
      <c r="B902" s="118"/>
      <c r="C902" s="118"/>
      <c r="D902" s="118"/>
      <c r="E902" s="118"/>
      <c r="F902" s="118"/>
      <c r="G902" s="78"/>
      <c r="H902" s="78"/>
      <c r="I902" s="78"/>
    </row>
    <row r="903" spans="1:10" x14ac:dyDescent="0.25">
      <c r="A903" s="118"/>
      <c r="B903" s="118"/>
      <c r="C903" s="118"/>
      <c r="D903" s="118"/>
      <c r="E903" s="118"/>
      <c r="F903" s="118"/>
      <c r="G903" s="78"/>
      <c r="H903" s="78"/>
      <c r="I903" s="78"/>
    </row>
    <row r="904" spans="1:10" ht="19.5" customHeight="1" x14ac:dyDescent="0.25">
      <c r="A904" s="118"/>
      <c r="B904" s="118"/>
      <c r="C904" s="118"/>
      <c r="D904" s="118"/>
      <c r="E904" s="118"/>
      <c r="F904" s="118"/>
      <c r="G904" s="78"/>
      <c r="H904" s="78"/>
      <c r="I904" s="78"/>
    </row>
    <row r="905" spans="1:10" x14ac:dyDescent="0.25">
      <c r="A905" s="118"/>
      <c r="B905" s="118"/>
      <c r="C905" s="118"/>
      <c r="D905" s="118"/>
      <c r="E905" s="118"/>
      <c r="F905" s="118"/>
      <c r="G905" s="78"/>
      <c r="H905" s="78"/>
      <c r="I905" s="78"/>
    </row>
    <row r="906" spans="1:10" x14ac:dyDescent="0.25">
      <c r="A906" s="118"/>
      <c r="B906" s="118"/>
      <c r="C906" s="118"/>
      <c r="D906" s="118"/>
      <c r="E906" s="118"/>
      <c r="F906" s="118"/>
      <c r="G906" s="78"/>
      <c r="H906" s="78"/>
      <c r="I906" s="78"/>
    </row>
    <row r="907" spans="1:10" x14ac:dyDescent="0.25">
      <c r="A907" s="118"/>
      <c r="B907" s="118"/>
      <c r="C907" s="118"/>
      <c r="D907" s="118"/>
      <c r="E907" s="118"/>
      <c r="F907" s="118"/>
      <c r="G907" s="78"/>
      <c r="H907" s="78"/>
      <c r="I907" s="78"/>
    </row>
    <row r="908" spans="1:10" x14ac:dyDescent="0.25">
      <c r="A908" s="118"/>
      <c r="B908" s="118"/>
      <c r="C908" s="118"/>
      <c r="D908" s="118"/>
      <c r="E908" s="118"/>
      <c r="F908" s="118"/>
      <c r="G908" s="78"/>
      <c r="H908" s="78"/>
      <c r="I908" s="78"/>
    </row>
    <row r="909" spans="1:10" x14ac:dyDescent="0.25">
      <c r="A909" s="118"/>
      <c r="B909" s="118"/>
      <c r="C909" s="118"/>
      <c r="D909" s="118"/>
      <c r="E909" s="118"/>
      <c r="F909" s="118"/>
      <c r="G909" s="78"/>
      <c r="H909" s="78"/>
      <c r="I909" s="78"/>
    </row>
    <row r="910" spans="1:10" x14ac:dyDescent="0.25">
      <c r="A910" s="118"/>
      <c r="B910" s="118"/>
      <c r="C910" s="118"/>
      <c r="D910" s="118"/>
      <c r="E910" s="118"/>
      <c r="F910" s="118"/>
      <c r="G910" s="78"/>
      <c r="H910" s="78"/>
      <c r="I910" s="78"/>
    </row>
    <row r="911" spans="1:10" x14ac:dyDescent="0.25">
      <c r="A911" s="118"/>
      <c r="B911" s="118"/>
      <c r="C911" s="118"/>
      <c r="D911" s="118"/>
      <c r="E911" s="118"/>
      <c r="F911" s="118"/>
      <c r="G911" s="78"/>
      <c r="H911" s="78"/>
      <c r="I911" s="78"/>
    </row>
    <row r="912" spans="1:10" x14ac:dyDescent="0.25">
      <c r="A912" s="118"/>
      <c r="B912" s="118"/>
      <c r="C912" s="118"/>
      <c r="D912" s="118"/>
      <c r="E912" s="118"/>
      <c r="F912" s="118"/>
      <c r="G912" s="78"/>
      <c r="H912" s="78"/>
      <c r="I912" s="78"/>
      <c r="J912" s="92"/>
    </row>
    <row r="913" spans="1:10" x14ac:dyDescent="0.25">
      <c r="A913" s="118"/>
      <c r="B913" s="118"/>
      <c r="C913" s="118"/>
      <c r="D913" s="118"/>
      <c r="E913" s="118"/>
      <c r="F913" s="118"/>
      <c r="G913" s="78"/>
      <c r="H913" s="78"/>
      <c r="I913" s="78"/>
      <c r="J913" s="92"/>
    </row>
    <row r="914" spans="1:10" x14ac:dyDescent="0.25">
      <c r="A914" s="118"/>
      <c r="B914" s="118"/>
      <c r="C914" s="118"/>
      <c r="D914" s="118"/>
      <c r="E914" s="118"/>
      <c r="F914" s="118"/>
      <c r="G914" s="78"/>
      <c r="H914" s="78"/>
      <c r="I914" s="78"/>
      <c r="J914" s="92"/>
    </row>
    <row r="915" spans="1:10" x14ac:dyDescent="0.25">
      <c r="A915" s="118"/>
      <c r="B915" s="118"/>
      <c r="C915" s="118"/>
      <c r="D915" s="118"/>
      <c r="E915" s="118"/>
      <c r="F915" s="118"/>
      <c r="G915" s="78"/>
      <c r="H915" s="78"/>
      <c r="I915" s="78"/>
      <c r="J915" s="92"/>
    </row>
    <row r="916" spans="1:10" x14ac:dyDescent="0.25">
      <c r="A916" s="118"/>
      <c r="B916" s="118"/>
      <c r="C916" s="118"/>
      <c r="D916" s="118"/>
      <c r="E916" s="118"/>
      <c r="F916" s="118"/>
      <c r="G916" s="78"/>
      <c r="H916" s="78"/>
      <c r="I916" s="78"/>
      <c r="J916" s="92"/>
    </row>
    <row r="917" spans="1:10" x14ac:dyDescent="0.25">
      <c r="A917" s="118"/>
      <c r="B917" s="118"/>
      <c r="C917" s="118"/>
      <c r="D917" s="118"/>
      <c r="E917" s="118"/>
      <c r="F917" s="118"/>
      <c r="G917" s="78"/>
      <c r="H917" s="78"/>
      <c r="I917" s="78"/>
    </row>
    <row r="918" spans="1:10" x14ac:dyDescent="0.25">
      <c r="A918" s="118"/>
      <c r="B918" s="118"/>
      <c r="C918" s="118"/>
      <c r="D918" s="118"/>
      <c r="E918" s="118"/>
      <c r="F918" s="118"/>
      <c r="G918" s="78"/>
      <c r="H918" s="78"/>
      <c r="I918" s="78"/>
    </row>
    <row r="919" spans="1:10" x14ac:dyDescent="0.25">
      <c r="A919" s="118"/>
      <c r="B919" s="118"/>
      <c r="C919" s="118"/>
      <c r="D919" s="118"/>
      <c r="E919" s="118"/>
      <c r="F919" s="118"/>
      <c r="G919" s="78"/>
      <c r="H919" s="78"/>
      <c r="I919" s="78"/>
    </row>
    <row r="920" spans="1:10" x14ac:dyDescent="0.25">
      <c r="A920" s="120"/>
      <c r="B920" s="120"/>
      <c r="C920" s="120"/>
      <c r="D920" s="120"/>
      <c r="E920" s="120"/>
      <c r="F920" s="120"/>
      <c r="G920" s="126"/>
      <c r="H920" s="126"/>
      <c r="I920" s="126"/>
    </row>
    <row r="921" spans="1:10" x14ac:dyDescent="0.25">
      <c r="A921" s="125"/>
      <c r="B921" s="125"/>
      <c r="C921" s="125"/>
      <c r="D921" s="125"/>
      <c r="E921" s="125"/>
      <c r="F921" s="125"/>
      <c r="G921" s="127"/>
      <c r="H921" s="127"/>
      <c r="I921" s="127"/>
    </row>
    <row r="922" spans="1:10" x14ac:dyDescent="0.25">
      <c r="A922" s="124"/>
      <c r="B922" s="124"/>
      <c r="C922" s="124"/>
      <c r="D922" s="124"/>
      <c r="E922" s="124"/>
      <c r="F922" s="124"/>
      <c r="G922" s="69"/>
      <c r="H922" s="69"/>
      <c r="I922" s="69"/>
      <c r="J922" s="92"/>
    </row>
    <row r="923" spans="1:10" x14ac:dyDescent="0.25">
      <c r="A923" s="124"/>
      <c r="B923" s="124"/>
      <c r="C923" s="124"/>
      <c r="D923" s="124"/>
      <c r="E923" s="124"/>
      <c r="F923" s="124"/>
      <c r="G923" s="69"/>
      <c r="H923" s="69"/>
      <c r="I923" s="69"/>
      <c r="J923" s="92"/>
    </row>
    <row r="924" spans="1:10" x14ac:dyDescent="0.25">
      <c r="A924" s="124"/>
      <c r="B924" s="124"/>
      <c r="C924" s="124"/>
      <c r="D924" s="124"/>
      <c r="E924" s="124"/>
      <c r="F924" s="124"/>
      <c r="G924" s="69"/>
      <c r="H924" s="69"/>
      <c r="I924" s="69"/>
      <c r="J924" s="92"/>
    </row>
    <row r="925" spans="1:10" x14ac:dyDescent="0.25">
      <c r="A925" s="124"/>
      <c r="B925" s="124"/>
      <c r="C925" s="124"/>
      <c r="D925" s="124"/>
      <c r="E925" s="124"/>
      <c r="F925" s="124"/>
      <c r="G925" s="69"/>
      <c r="H925" s="69"/>
      <c r="I925" s="69"/>
      <c r="J925" s="92"/>
    </row>
    <row r="926" spans="1:10" x14ac:dyDescent="0.25">
      <c r="A926" s="124"/>
      <c r="B926" s="124"/>
      <c r="C926" s="124"/>
      <c r="D926" s="124"/>
      <c r="E926" s="124"/>
      <c r="F926" s="124"/>
      <c r="G926" s="69"/>
      <c r="H926" s="69"/>
      <c r="I926" s="69"/>
      <c r="J926" s="92"/>
    </row>
    <row r="927" spans="1:10" x14ac:dyDescent="0.25">
      <c r="A927" s="124"/>
      <c r="B927" s="124"/>
      <c r="C927" s="124"/>
      <c r="D927" s="124"/>
      <c r="E927" s="124"/>
      <c r="F927" s="124"/>
      <c r="G927" s="69"/>
      <c r="H927" s="69"/>
      <c r="I927" s="69"/>
      <c r="J927" s="92"/>
    </row>
    <row r="928" spans="1:10" x14ac:dyDescent="0.25">
      <c r="A928" s="124"/>
      <c r="B928" s="124"/>
      <c r="C928" s="124"/>
      <c r="D928" s="124"/>
      <c r="E928" s="124"/>
      <c r="F928" s="124"/>
      <c r="G928" s="69"/>
      <c r="H928" s="69"/>
      <c r="I928" s="69"/>
      <c r="J928" s="92"/>
    </row>
    <row r="929" spans="1:10" x14ac:dyDescent="0.25">
      <c r="A929" s="124"/>
      <c r="B929" s="124"/>
      <c r="C929" s="124"/>
      <c r="D929" s="124"/>
      <c r="E929" s="124"/>
      <c r="F929" s="124"/>
      <c r="G929" s="69"/>
      <c r="H929" s="69"/>
      <c r="I929" s="69"/>
      <c r="J929" s="92"/>
    </row>
    <row r="930" spans="1:10" x14ac:dyDescent="0.25">
      <c r="A930" s="124"/>
      <c r="B930" s="124"/>
      <c r="C930" s="124"/>
      <c r="D930" s="124"/>
      <c r="E930" s="124"/>
      <c r="F930" s="124"/>
      <c r="G930" s="69"/>
      <c r="H930" s="69"/>
      <c r="I930" s="69"/>
      <c r="J930" s="92"/>
    </row>
    <row r="931" spans="1:10" x14ac:dyDescent="0.25">
      <c r="A931" s="124"/>
      <c r="B931" s="124"/>
      <c r="C931" s="124"/>
      <c r="D931" s="124"/>
      <c r="E931" s="124"/>
      <c r="F931" s="124"/>
      <c r="G931" s="69"/>
      <c r="H931" s="69"/>
      <c r="I931" s="69"/>
      <c r="J931" s="92"/>
    </row>
    <row r="932" spans="1:10" x14ac:dyDescent="0.25">
      <c r="A932" s="124"/>
      <c r="B932" s="124"/>
      <c r="C932" s="124"/>
      <c r="D932" s="124"/>
      <c r="E932" s="124"/>
      <c r="F932" s="124"/>
      <c r="G932" s="69"/>
      <c r="H932" s="69"/>
      <c r="I932" s="69"/>
      <c r="J932" s="92"/>
    </row>
    <row r="933" spans="1:10" x14ac:dyDescent="0.25">
      <c r="A933" s="124"/>
      <c r="B933" s="124"/>
      <c r="C933" s="124"/>
      <c r="D933" s="124"/>
      <c r="E933" s="124"/>
      <c r="F933" s="124"/>
      <c r="G933" s="69"/>
      <c r="H933" s="69"/>
      <c r="I933" s="69"/>
      <c r="J933" s="92"/>
    </row>
    <row r="934" spans="1:10" x14ac:dyDescent="0.25">
      <c r="A934" s="123"/>
      <c r="B934" s="123"/>
      <c r="C934" s="123"/>
      <c r="D934" s="123"/>
      <c r="E934" s="123"/>
      <c r="F934" s="123"/>
      <c r="G934" s="72"/>
      <c r="H934" s="72"/>
      <c r="I934" s="72"/>
      <c r="J934" s="92"/>
    </row>
    <row r="935" spans="1:10" x14ac:dyDescent="0.25">
      <c r="A935" s="122"/>
      <c r="B935" s="122"/>
      <c r="C935" s="122"/>
      <c r="D935" s="122"/>
      <c r="E935" s="122"/>
      <c r="F935" s="122"/>
      <c r="G935" s="121"/>
      <c r="H935" s="121"/>
      <c r="I935" s="121"/>
      <c r="J935" s="92"/>
    </row>
    <row r="936" spans="1:10" x14ac:dyDescent="0.25">
      <c r="A936" s="167"/>
      <c r="B936" s="167"/>
      <c r="C936" s="167"/>
      <c r="D936" s="167"/>
      <c r="E936" s="167"/>
      <c r="F936" s="167"/>
      <c r="G936" s="168"/>
      <c r="H936" s="93"/>
      <c r="I936" s="93"/>
    </row>
  </sheetData>
  <autoFilter ref="A4:I4"/>
  <mergeCells count="14">
    <mergeCell ref="A936:D936"/>
    <mergeCell ref="E936:G936"/>
    <mergeCell ref="A1:I1"/>
    <mergeCell ref="G4:G5"/>
    <mergeCell ref="H4:H5"/>
    <mergeCell ref="I4:I5"/>
    <mergeCell ref="A2:I2"/>
    <mergeCell ref="A3:I3"/>
    <mergeCell ref="A4:A5"/>
    <mergeCell ref="B4:B5"/>
    <mergeCell ref="C4:C5"/>
    <mergeCell ref="D4:D5"/>
    <mergeCell ref="E4:E5"/>
    <mergeCell ref="F4:F5"/>
  </mergeCells>
  <pageMargins left="0.98425196850393704" right="0.98425196850393704" top="0.55118110236220474" bottom="0.35433070866141736" header="0.31496062992125984" footer="0.31496062992125984"/>
  <pageSetup paperSize="9" scale="53" firstPageNumber="43" fitToHeight="0" orientation="portrait" useFirstPageNumber="1" r:id="rId1"/>
  <headerFooter>
    <oddHeader xml:space="preserve">&amp;C&amp;P
</oddHeader>
  </headerFooter>
  <rowBreaks count="25" manualBreakCount="25">
    <brk id="38" max="8" man="1"/>
    <brk id="76" max="8" man="1"/>
    <brk id="113" max="8" man="1"/>
    <brk id="144" max="8" man="1"/>
    <brk id="181" max="8" man="1"/>
    <brk id="212" max="8" man="1"/>
    <brk id="249" max="8" man="1"/>
    <brk id="278" max="8" man="1"/>
    <brk id="314" max="8" man="1"/>
    <brk id="347" max="8" man="1"/>
    <brk id="379" max="8" man="1"/>
    <brk id="409" max="8" man="1"/>
    <brk id="445" max="8" man="1"/>
    <brk id="474" max="8" man="1"/>
    <brk id="495" max="8" man="1"/>
    <brk id="531" max="8" man="1"/>
    <brk id="572" max="8" man="1"/>
    <brk id="612" max="8" man="1"/>
    <brk id="652" max="8" man="1"/>
    <brk id="686" max="8" man="1"/>
    <brk id="729" max="8" man="1"/>
    <brk id="763" max="8" man="1"/>
    <brk id="801" max="8" man="1"/>
    <brk id="839" max="8" man="1"/>
    <brk id="87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2"/>
  <sheetViews>
    <sheetView view="pageBreakPreview" zoomScaleNormal="100" zoomScaleSheetLayoutView="100" workbookViewId="0">
      <selection activeCell="H6" sqref="H6"/>
    </sheetView>
  </sheetViews>
  <sheetFormatPr defaultRowHeight="15" x14ac:dyDescent="0.2"/>
  <cols>
    <col min="1" max="1" width="28.85546875" style="61" bestFit="1" customWidth="1"/>
    <col min="2" max="6" width="5.7109375" style="62" customWidth="1"/>
    <col min="7" max="7" width="25.7109375" style="62" customWidth="1"/>
    <col min="8" max="8" width="22.140625" style="1" customWidth="1"/>
    <col min="9" max="9" width="19.140625" style="1" customWidth="1"/>
    <col min="10" max="10" width="19.7109375" style="1" customWidth="1"/>
    <col min="11" max="11" width="9.140625" style="1"/>
    <col min="12" max="12" width="10" style="1" customWidth="1"/>
    <col min="13" max="16384" width="9.140625" style="1"/>
  </cols>
  <sheetData>
    <row r="1" spans="1:12" ht="152.25" customHeight="1" x14ac:dyDescent="0.2">
      <c r="A1" s="144" t="s">
        <v>1146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2" ht="72" customHeight="1" x14ac:dyDescent="0.2">
      <c r="A2" s="186" t="s">
        <v>1145</v>
      </c>
      <c r="B2" s="186"/>
      <c r="C2" s="186"/>
      <c r="D2" s="186"/>
      <c r="E2" s="186"/>
      <c r="F2" s="186"/>
      <c r="G2" s="186"/>
      <c r="H2" s="186"/>
      <c r="I2" s="186"/>
      <c r="J2" s="186"/>
    </row>
    <row r="3" spans="1:12" ht="15.75" x14ac:dyDescent="0.25">
      <c r="A3" s="187" t="s">
        <v>218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12" x14ac:dyDescent="0.2">
      <c r="A4" s="188" t="s">
        <v>263</v>
      </c>
      <c r="B4" s="191" t="s">
        <v>264</v>
      </c>
      <c r="C4" s="192"/>
      <c r="D4" s="192"/>
      <c r="E4" s="192"/>
      <c r="F4" s="192"/>
      <c r="G4" s="193"/>
      <c r="H4" s="200" t="s">
        <v>219</v>
      </c>
      <c r="I4" s="200"/>
      <c r="J4" s="200"/>
    </row>
    <row r="5" spans="1:12" x14ac:dyDescent="0.2">
      <c r="A5" s="189"/>
      <c r="B5" s="194"/>
      <c r="C5" s="195"/>
      <c r="D5" s="195"/>
      <c r="E5" s="195"/>
      <c r="F5" s="195"/>
      <c r="G5" s="196"/>
      <c r="H5" s="200"/>
      <c r="I5" s="200"/>
      <c r="J5" s="200"/>
    </row>
    <row r="6" spans="1:12" ht="26.25" customHeight="1" x14ac:dyDescent="0.2">
      <c r="A6" s="190"/>
      <c r="B6" s="197"/>
      <c r="C6" s="198"/>
      <c r="D6" s="198"/>
      <c r="E6" s="198"/>
      <c r="F6" s="198"/>
      <c r="G6" s="199"/>
      <c r="H6" s="84" t="s">
        <v>220</v>
      </c>
      <c r="I6" s="84" t="s">
        <v>253</v>
      </c>
      <c r="J6" s="84" t="s">
        <v>1138</v>
      </c>
    </row>
    <row r="7" spans="1:12" ht="15.75" hidden="1" x14ac:dyDescent="0.2">
      <c r="A7" s="44" t="s">
        <v>265</v>
      </c>
      <c r="B7" s="176" t="s">
        <v>266</v>
      </c>
      <c r="C7" s="177"/>
      <c r="D7" s="177"/>
      <c r="E7" s="177"/>
      <c r="F7" s="177"/>
      <c r="G7" s="177"/>
      <c r="H7" s="50">
        <f>SUM(H8+H10)</f>
        <v>0</v>
      </c>
      <c r="I7" s="50">
        <f>SUM(I8+I10)</f>
        <v>0</v>
      </c>
      <c r="J7" s="50">
        <f>SUM(J8+J10)</f>
        <v>0</v>
      </c>
    </row>
    <row r="8" spans="1:12" s="53" customFormat="1" ht="15.75" hidden="1" x14ac:dyDescent="0.2">
      <c r="A8" s="44" t="s">
        <v>267</v>
      </c>
      <c r="B8" s="176" t="s">
        <v>268</v>
      </c>
      <c r="C8" s="177"/>
      <c r="D8" s="177"/>
      <c r="E8" s="177"/>
      <c r="F8" s="177"/>
      <c r="G8" s="177"/>
      <c r="H8" s="50">
        <f>SUM(H9)</f>
        <v>0</v>
      </c>
      <c r="I8" s="50">
        <f>SUM(I9)</f>
        <v>0</v>
      </c>
      <c r="J8" s="50">
        <f>SUM(J9)</f>
        <v>0</v>
      </c>
    </row>
    <row r="9" spans="1:12" ht="15.75" hidden="1" x14ac:dyDescent="0.2">
      <c r="A9" s="46" t="s">
        <v>269</v>
      </c>
      <c r="B9" s="184" t="s">
        <v>270</v>
      </c>
      <c r="C9" s="185"/>
      <c r="D9" s="185"/>
      <c r="E9" s="185"/>
      <c r="F9" s="185"/>
      <c r="G9" s="185"/>
      <c r="H9" s="9">
        <f>150000+16000+12600-178600</f>
        <v>0</v>
      </c>
      <c r="I9" s="9">
        <f>162000+16000+12600-479.5-190120.5</f>
        <v>0</v>
      </c>
      <c r="J9" s="9">
        <f>168000+16000+12600-503.5-196096.5</f>
        <v>0</v>
      </c>
    </row>
    <row r="10" spans="1:12" s="54" customFormat="1" ht="15.75" hidden="1" x14ac:dyDescent="0.2">
      <c r="A10" s="44" t="s">
        <v>271</v>
      </c>
      <c r="B10" s="176" t="s">
        <v>272</v>
      </c>
      <c r="C10" s="177"/>
      <c r="D10" s="177"/>
      <c r="E10" s="177"/>
      <c r="F10" s="177"/>
      <c r="G10" s="177"/>
      <c r="H10" s="50">
        <f>H11</f>
        <v>0</v>
      </c>
      <c r="I10" s="50">
        <f>I11</f>
        <v>0</v>
      </c>
      <c r="J10" s="50">
        <f>J11</f>
        <v>0</v>
      </c>
    </row>
    <row r="11" spans="1:12" ht="15.75" hidden="1" x14ac:dyDescent="0.2">
      <c r="A11" s="46" t="s">
        <v>273</v>
      </c>
      <c r="B11" s="184" t="s">
        <v>256</v>
      </c>
      <c r="C11" s="185"/>
      <c r="D11" s="185"/>
      <c r="E11" s="185"/>
      <c r="F11" s="185"/>
      <c r="G11" s="185"/>
      <c r="H11" s="9">
        <f>-134000-16000+150000</f>
        <v>0</v>
      </c>
      <c r="I11" s="9">
        <f>-150000-16000-12600+178600</f>
        <v>0</v>
      </c>
      <c r="J11" s="9">
        <f>-162000-16000-12600+190600</f>
        <v>0</v>
      </c>
    </row>
    <row r="12" spans="1:12" ht="42" customHeight="1" x14ac:dyDescent="0.2">
      <c r="A12" s="44" t="s">
        <v>274</v>
      </c>
      <c r="B12" s="176" t="s">
        <v>275</v>
      </c>
      <c r="C12" s="177"/>
      <c r="D12" s="177"/>
      <c r="E12" s="177"/>
      <c r="F12" s="177"/>
      <c r="G12" s="177"/>
      <c r="H12" s="50">
        <f>H13+H17</f>
        <v>47869392.869999886</v>
      </c>
      <c r="I12" s="50">
        <f t="shared" ref="I12:J12" si="0">I13+I17</f>
        <v>0</v>
      </c>
      <c r="J12" s="50">
        <f t="shared" si="0"/>
        <v>0</v>
      </c>
    </row>
    <row r="13" spans="1:12" ht="33" customHeight="1" x14ac:dyDescent="0.2">
      <c r="A13" s="44" t="s">
        <v>276</v>
      </c>
      <c r="B13" s="176" t="s">
        <v>277</v>
      </c>
      <c r="C13" s="176"/>
      <c r="D13" s="176"/>
      <c r="E13" s="176"/>
      <c r="F13" s="176"/>
      <c r="G13" s="176"/>
      <c r="H13" s="50">
        <f>H14</f>
        <v>-2420267217.3499999</v>
      </c>
      <c r="I13" s="50">
        <f t="shared" ref="I13:J13" si="1">I14</f>
        <v>-2094354551.98</v>
      </c>
      <c r="J13" s="50">
        <f t="shared" si="1"/>
        <v>-1285516218.3599999</v>
      </c>
    </row>
    <row r="14" spans="1:12" ht="49.5" customHeight="1" x14ac:dyDescent="0.2">
      <c r="A14" s="46" t="s">
        <v>278</v>
      </c>
      <c r="B14" s="184" t="s">
        <v>279</v>
      </c>
      <c r="C14" s="184"/>
      <c r="D14" s="184"/>
      <c r="E14" s="184"/>
      <c r="F14" s="184"/>
      <c r="G14" s="184"/>
      <c r="H14" s="55">
        <f>H15</f>
        <v>-2420267217.3499999</v>
      </c>
      <c r="I14" s="55">
        <f t="shared" ref="I14:J14" si="2">I15</f>
        <v>-2094354551.98</v>
      </c>
      <c r="J14" s="55">
        <f t="shared" si="2"/>
        <v>-1285516218.3599999</v>
      </c>
    </row>
    <row r="15" spans="1:12" ht="48.75" customHeight="1" x14ac:dyDescent="0.2">
      <c r="A15" s="46" t="s">
        <v>280</v>
      </c>
      <c r="B15" s="184" t="s">
        <v>281</v>
      </c>
      <c r="C15" s="184"/>
      <c r="D15" s="184"/>
      <c r="E15" s="184"/>
      <c r="F15" s="184"/>
      <c r="G15" s="184"/>
      <c r="H15" s="55">
        <f>H16</f>
        <v>-2420267217.3499999</v>
      </c>
      <c r="I15" s="55">
        <f t="shared" ref="I15:J15" si="3">I16</f>
        <v>-2094354551.98</v>
      </c>
      <c r="J15" s="55">
        <f t="shared" si="3"/>
        <v>-1285516218.3599999</v>
      </c>
      <c r="L15" s="85"/>
    </row>
    <row r="16" spans="1:12" ht="52.5" customHeight="1" x14ac:dyDescent="0.2">
      <c r="A16" s="46" t="s">
        <v>282</v>
      </c>
      <c r="B16" s="184" t="s">
        <v>257</v>
      </c>
      <c r="C16" s="185"/>
      <c r="D16" s="185"/>
      <c r="E16" s="185"/>
      <c r="F16" s="185"/>
      <c r="G16" s="185"/>
      <c r="H16" s="55">
        <f>-2398767217.35-21500000</f>
        <v>-2420267217.3499999</v>
      </c>
      <c r="I16" s="55">
        <f>-2081213451.98-13141100</f>
        <v>-2094354551.98</v>
      </c>
      <c r="J16" s="55">
        <f>-1213416218.36-72100000</f>
        <v>-1285516218.3599999</v>
      </c>
    </row>
    <row r="17" spans="1:11" ht="35.25" customHeight="1" x14ac:dyDescent="0.2">
      <c r="A17" s="44" t="s">
        <v>283</v>
      </c>
      <c r="B17" s="176" t="s">
        <v>284</v>
      </c>
      <c r="C17" s="176"/>
      <c r="D17" s="176"/>
      <c r="E17" s="176"/>
      <c r="F17" s="176"/>
      <c r="G17" s="176"/>
      <c r="H17" s="50">
        <f>H18</f>
        <v>2468136610.2199998</v>
      </c>
      <c r="I17" s="50">
        <f t="shared" ref="I17:J17" si="4">I18</f>
        <v>2094354551.98</v>
      </c>
      <c r="J17" s="50">
        <f t="shared" si="4"/>
        <v>1285516218.3599999</v>
      </c>
    </row>
    <row r="18" spans="1:11" ht="33.75" customHeight="1" x14ac:dyDescent="0.2">
      <c r="A18" s="46" t="s">
        <v>285</v>
      </c>
      <c r="B18" s="184" t="s">
        <v>286</v>
      </c>
      <c r="C18" s="185"/>
      <c r="D18" s="185"/>
      <c r="E18" s="185"/>
      <c r="F18" s="185"/>
      <c r="G18" s="185"/>
      <c r="H18" s="55">
        <f>H19</f>
        <v>2468136610.2199998</v>
      </c>
      <c r="I18" s="55">
        <f t="shared" ref="I18:J18" si="5">I19</f>
        <v>2094354551.98</v>
      </c>
      <c r="J18" s="55">
        <f t="shared" si="5"/>
        <v>1285516218.3599999</v>
      </c>
    </row>
    <row r="19" spans="1:11" ht="45" customHeight="1" x14ac:dyDescent="0.2">
      <c r="A19" s="46" t="s">
        <v>287</v>
      </c>
      <c r="B19" s="184" t="s">
        <v>288</v>
      </c>
      <c r="C19" s="184"/>
      <c r="D19" s="184"/>
      <c r="E19" s="184"/>
      <c r="F19" s="184"/>
      <c r="G19" s="184"/>
      <c r="H19" s="55">
        <f>H20</f>
        <v>2468136610.2199998</v>
      </c>
      <c r="I19" s="55">
        <f t="shared" ref="I19:J19" si="6">I20</f>
        <v>2094354551.98</v>
      </c>
      <c r="J19" s="55">
        <f t="shared" si="6"/>
        <v>1285516218.3599999</v>
      </c>
    </row>
    <row r="20" spans="1:11" ht="44.25" customHeight="1" x14ac:dyDescent="0.2">
      <c r="A20" s="46" t="s">
        <v>289</v>
      </c>
      <c r="B20" s="184" t="s">
        <v>258</v>
      </c>
      <c r="C20" s="185"/>
      <c r="D20" s="185"/>
      <c r="E20" s="185"/>
      <c r="F20" s="185"/>
      <c r="G20" s="185"/>
      <c r="H20" s="55">
        <f>2456636610.22+11500000</f>
        <v>2468136610.2199998</v>
      </c>
      <c r="I20" s="55">
        <f>2081213451.98+13141100</f>
        <v>2094354551.98</v>
      </c>
      <c r="J20" s="55">
        <f>1213416218.36+72100000</f>
        <v>1285516218.3599999</v>
      </c>
    </row>
    <row r="21" spans="1:11" ht="44.25" customHeight="1" x14ac:dyDescent="0.2">
      <c r="A21" s="44" t="s">
        <v>290</v>
      </c>
      <c r="B21" s="176" t="s">
        <v>266</v>
      </c>
      <c r="C21" s="177"/>
      <c r="D21" s="177"/>
      <c r="E21" s="177"/>
      <c r="F21" s="177"/>
      <c r="G21" s="177"/>
      <c r="H21" s="50">
        <f>H22+H24</f>
        <v>21500000</v>
      </c>
      <c r="I21" s="50">
        <f t="shared" ref="I21:J21" si="7">I22+I24</f>
        <v>13141100</v>
      </c>
      <c r="J21" s="50">
        <f t="shared" si="7"/>
        <v>50600000</v>
      </c>
    </row>
    <row r="22" spans="1:11" ht="44.25" customHeight="1" x14ac:dyDescent="0.2">
      <c r="A22" s="44" t="s">
        <v>291</v>
      </c>
      <c r="B22" s="176" t="s">
        <v>268</v>
      </c>
      <c r="C22" s="177"/>
      <c r="D22" s="177"/>
      <c r="E22" s="177"/>
      <c r="F22" s="177"/>
      <c r="G22" s="177"/>
      <c r="H22" s="50">
        <f>H23</f>
        <v>21500000</v>
      </c>
      <c r="I22" s="50">
        <f t="shared" ref="I22:J22" si="8">I23</f>
        <v>13141100</v>
      </c>
      <c r="J22" s="50">
        <f t="shared" si="8"/>
        <v>72100000</v>
      </c>
    </row>
    <row r="23" spans="1:11" ht="56.25" customHeight="1" x14ac:dyDescent="0.2">
      <c r="A23" s="46" t="s">
        <v>292</v>
      </c>
      <c r="B23" s="184" t="s">
        <v>270</v>
      </c>
      <c r="C23" s="185"/>
      <c r="D23" s="185"/>
      <c r="E23" s="185"/>
      <c r="F23" s="185"/>
      <c r="G23" s="185"/>
      <c r="H23" s="9">
        <v>21500000</v>
      </c>
      <c r="I23" s="9">
        <v>13141100</v>
      </c>
      <c r="J23" s="9">
        <v>72100000</v>
      </c>
    </row>
    <row r="24" spans="1:11" ht="55.5" customHeight="1" x14ac:dyDescent="0.2">
      <c r="A24" s="44" t="s">
        <v>293</v>
      </c>
      <c r="B24" s="176" t="s">
        <v>272</v>
      </c>
      <c r="C24" s="177"/>
      <c r="D24" s="177"/>
      <c r="E24" s="177"/>
      <c r="F24" s="177"/>
      <c r="G24" s="177"/>
      <c r="H24" s="50">
        <f>H25</f>
        <v>0</v>
      </c>
      <c r="I24" s="50">
        <f t="shared" ref="I24:J24" si="9">I25</f>
        <v>0</v>
      </c>
      <c r="J24" s="50">
        <f t="shared" si="9"/>
        <v>-21500000</v>
      </c>
    </row>
    <row r="25" spans="1:11" ht="54" customHeight="1" x14ac:dyDescent="0.2">
      <c r="A25" s="46" t="s">
        <v>294</v>
      </c>
      <c r="B25" s="184" t="s">
        <v>256</v>
      </c>
      <c r="C25" s="185"/>
      <c r="D25" s="185"/>
      <c r="E25" s="185"/>
      <c r="F25" s="185"/>
      <c r="G25" s="185"/>
      <c r="H25" s="9">
        <v>0</v>
      </c>
      <c r="I25" s="9">
        <v>0</v>
      </c>
      <c r="J25" s="9">
        <v>-21500000</v>
      </c>
    </row>
    <row r="26" spans="1:11" ht="55.5" customHeight="1" x14ac:dyDescent="0.2">
      <c r="A26" s="56" t="s">
        <v>295</v>
      </c>
      <c r="B26" s="178" t="s">
        <v>296</v>
      </c>
      <c r="C26" s="179"/>
      <c r="D26" s="179"/>
      <c r="E26" s="179"/>
      <c r="F26" s="179"/>
      <c r="G26" s="179"/>
      <c r="H26" s="50">
        <f>H27+H30</f>
        <v>-11500000</v>
      </c>
      <c r="I26" s="50">
        <f t="shared" ref="I26:J26" si="10">I27+I30</f>
        <v>-13141100</v>
      </c>
      <c r="J26" s="50">
        <f t="shared" si="10"/>
        <v>-50600000</v>
      </c>
    </row>
    <row r="27" spans="1:11" ht="61.5" customHeight="1" x14ac:dyDescent="0.2">
      <c r="A27" s="56" t="s">
        <v>297</v>
      </c>
      <c r="B27" s="178" t="s">
        <v>298</v>
      </c>
      <c r="C27" s="178"/>
      <c r="D27" s="178"/>
      <c r="E27" s="178"/>
      <c r="F27" s="178"/>
      <c r="G27" s="178"/>
      <c r="H27" s="50">
        <f>H28</f>
        <v>0</v>
      </c>
      <c r="I27" s="50">
        <f t="shared" ref="I27:J27" si="11">I28</f>
        <v>0</v>
      </c>
      <c r="J27" s="50">
        <f t="shared" si="11"/>
        <v>0</v>
      </c>
    </row>
    <row r="28" spans="1:11" ht="65.25" customHeight="1" x14ac:dyDescent="0.2">
      <c r="A28" s="57" t="s">
        <v>299</v>
      </c>
      <c r="B28" s="180" t="s">
        <v>1008</v>
      </c>
      <c r="C28" s="180"/>
      <c r="D28" s="180"/>
      <c r="E28" s="180"/>
      <c r="F28" s="180"/>
      <c r="G28" s="180"/>
      <c r="H28" s="55">
        <v>0</v>
      </c>
      <c r="I28" s="55">
        <v>0</v>
      </c>
      <c r="J28" s="55">
        <v>0</v>
      </c>
      <c r="K28" s="58"/>
    </row>
    <row r="29" spans="1:11" ht="58.5" hidden="1" customHeight="1" x14ac:dyDescent="0.2">
      <c r="A29" s="57"/>
      <c r="B29" s="173" t="s">
        <v>300</v>
      </c>
      <c r="C29" s="174"/>
      <c r="D29" s="174"/>
      <c r="E29" s="174"/>
      <c r="F29" s="174"/>
      <c r="G29" s="175"/>
      <c r="H29" s="52"/>
      <c r="I29" s="59">
        <v>0</v>
      </c>
      <c r="J29" s="59">
        <v>0</v>
      </c>
      <c r="K29" s="58"/>
    </row>
    <row r="30" spans="1:11" ht="65.25" customHeight="1" x14ac:dyDescent="0.2">
      <c r="A30" s="56" t="s">
        <v>301</v>
      </c>
      <c r="B30" s="178" t="s">
        <v>302</v>
      </c>
      <c r="C30" s="179"/>
      <c r="D30" s="179"/>
      <c r="E30" s="179"/>
      <c r="F30" s="179"/>
      <c r="G30" s="179"/>
      <c r="H30" s="50">
        <f>H31</f>
        <v>-11500000</v>
      </c>
      <c r="I30" s="50">
        <f t="shared" ref="I30:J30" si="12">I31</f>
        <v>-13141100</v>
      </c>
      <c r="J30" s="50">
        <f t="shared" si="12"/>
        <v>-50600000</v>
      </c>
    </row>
    <row r="31" spans="1:11" ht="66.75" customHeight="1" x14ac:dyDescent="0.2">
      <c r="A31" s="51" t="s">
        <v>303</v>
      </c>
      <c r="B31" s="180" t="s">
        <v>1009</v>
      </c>
      <c r="C31" s="180"/>
      <c r="D31" s="180"/>
      <c r="E31" s="180"/>
      <c r="F31" s="180"/>
      <c r="G31" s="180"/>
      <c r="H31" s="55">
        <v>-11500000</v>
      </c>
      <c r="I31" s="55">
        <v>-13141100</v>
      </c>
      <c r="J31" s="55">
        <v>-50600000</v>
      </c>
    </row>
    <row r="32" spans="1:11" ht="61.5" hidden="1" customHeight="1" x14ac:dyDescent="0.2">
      <c r="A32" s="56" t="s">
        <v>297</v>
      </c>
      <c r="B32" s="178" t="s">
        <v>298</v>
      </c>
      <c r="C32" s="178"/>
      <c r="D32" s="178"/>
      <c r="E32" s="178"/>
      <c r="F32" s="178"/>
      <c r="G32" s="178"/>
      <c r="H32" s="50">
        <v>0</v>
      </c>
      <c r="I32" s="50">
        <v>0</v>
      </c>
      <c r="J32" s="50">
        <v>0</v>
      </c>
    </row>
    <row r="33" spans="1:10" ht="92.25" hidden="1" customHeight="1" x14ac:dyDescent="0.2">
      <c r="A33" s="57" t="s">
        <v>299</v>
      </c>
      <c r="B33" s="181" t="s">
        <v>260</v>
      </c>
      <c r="C33" s="181"/>
      <c r="D33" s="181"/>
      <c r="E33" s="181"/>
      <c r="F33" s="181"/>
      <c r="G33" s="181"/>
      <c r="H33" s="55"/>
      <c r="I33" s="60">
        <v>0</v>
      </c>
      <c r="J33" s="60">
        <v>0</v>
      </c>
    </row>
    <row r="34" spans="1:10" ht="79.5" hidden="1" customHeight="1" x14ac:dyDescent="0.2">
      <c r="A34" s="56" t="s">
        <v>301</v>
      </c>
      <c r="B34" s="182" t="s">
        <v>302</v>
      </c>
      <c r="C34" s="183"/>
      <c r="D34" s="183"/>
      <c r="E34" s="183"/>
      <c r="F34" s="183"/>
      <c r="G34" s="183"/>
      <c r="H34" s="50">
        <v>0</v>
      </c>
      <c r="I34" s="50">
        <v>0</v>
      </c>
      <c r="J34" s="50">
        <v>0</v>
      </c>
    </row>
    <row r="35" spans="1:10" ht="101.25" hidden="1" customHeight="1" x14ac:dyDescent="0.2">
      <c r="A35" s="51" t="s">
        <v>303</v>
      </c>
      <c r="B35" s="181" t="s">
        <v>261</v>
      </c>
      <c r="C35" s="181"/>
      <c r="D35" s="181"/>
      <c r="E35" s="181"/>
      <c r="F35" s="181"/>
      <c r="G35" s="181"/>
      <c r="H35" s="55"/>
      <c r="I35" s="60">
        <v>0</v>
      </c>
      <c r="J35" s="60">
        <v>0</v>
      </c>
    </row>
    <row r="36" spans="1:10" ht="57" hidden="1" customHeight="1" x14ac:dyDescent="0.2">
      <c r="A36" s="56"/>
      <c r="B36" s="173" t="s">
        <v>259</v>
      </c>
      <c r="C36" s="174"/>
      <c r="D36" s="174"/>
      <c r="E36" s="174"/>
      <c r="F36" s="174"/>
      <c r="G36" s="175"/>
      <c r="H36" s="59">
        <v>-77964500</v>
      </c>
      <c r="I36" s="59">
        <v>-10000000</v>
      </c>
      <c r="J36" s="59">
        <v>-11641100</v>
      </c>
    </row>
    <row r="37" spans="1:10" ht="53.25" hidden="1" customHeight="1" x14ac:dyDescent="0.2">
      <c r="A37" s="56"/>
      <c r="B37" s="173"/>
      <c r="C37" s="174"/>
      <c r="D37" s="174"/>
      <c r="E37" s="174"/>
      <c r="F37" s="174"/>
      <c r="G37" s="175"/>
      <c r="H37" s="59"/>
      <c r="I37" s="59">
        <v>0</v>
      </c>
      <c r="J37" s="59">
        <v>0</v>
      </c>
    </row>
    <row r="38" spans="1:10" ht="51.75" customHeight="1" x14ac:dyDescent="0.2">
      <c r="A38" s="44" t="s">
        <v>262</v>
      </c>
      <c r="B38" s="176" t="s">
        <v>304</v>
      </c>
      <c r="C38" s="177"/>
      <c r="D38" s="177"/>
      <c r="E38" s="177"/>
      <c r="F38" s="177"/>
      <c r="G38" s="177"/>
      <c r="H38" s="50">
        <f>H12+H21+H26</f>
        <v>57869392.869999886</v>
      </c>
      <c r="I38" s="50">
        <f t="shared" ref="I38:J38" si="13">I12+I21+I26</f>
        <v>0</v>
      </c>
      <c r="J38" s="50">
        <f t="shared" si="13"/>
        <v>0</v>
      </c>
    </row>
    <row r="39" spans="1:10" x14ac:dyDescent="0.2">
      <c r="H39" s="63"/>
    </row>
    <row r="40" spans="1:10" x14ac:dyDescent="0.2">
      <c r="H40" s="61"/>
    </row>
    <row r="41" spans="1:10" x14ac:dyDescent="0.2">
      <c r="H41" s="61"/>
    </row>
    <row r="42" spans="1:10" x14ac:dyDescent="0.2">
      <c r="H42" s="61"/>
    </row>
    <row r="43" spans="1:10" x14ac:dyDescent="0.2">
      <c r="H43" s="61"/>
    </row>
    <row r="44" spans="1:10" x14ac:dyDescent="0.2">
      <c r="H44" s="61"/>
    </row>
    <row r="45" spans="1:10" x14ac:dyDescent="0.2">
      <c r="H45" s="61"/>
    </row>
    <row r="46" spans="1:10" x14ac:dyDescent="0.2">
      <c r="H46" s="61"/>
    </row>
    <row r="47" spans="1:10" x14ac:dyDescent="0.2">
      <c r="A47" s="1"/>
      <c r="B47" s="1"/>
      <c r="C47" s="1"/>
      <c r="D47" s="1"/>
      <c r="E47" s="1"/>
      <c r="F47" s="1"/>
      <c r="G47" s="1"/>
      <c r="H47" s="61"/>
    </row>
    <row r="48" spans="1:10" x14ac:dyDescent="0.2">
      <c r="A48" s="1"/>
      <c r="B48" s="1"/>
      <c r="C48" s="1"/>
      <c r="D48" s="1"/>
      <c r="E48" s="1"/>
      <c r="F48" s="1"/>
      <c r="G48" s="1"/>
      <c r="H48" s="61"/>
    </row>
    <row r="49" spans="1:8" x14ac:dyDescent="0.2">
      <c r="A49" s="1"/>
      <c r="B49" s="1"/>
      <c r="C49" s="1"/>
      <c r="D49" s="1"/>
      <c r="E49" s="1"/>
      <c r="F49" s="1"/>
      <c r="G49" s="1"/>
      <c r="H49" s="61"/>
    </row>
    <row r="50" spans="1:8" x14ac:dyDescent="0.2">
      <c r="A50" s="1"/>
      <c r="B50" s="1"/>
      <c r="C50" s="1"/>
      <c r="D50" s="1"/>
      <c r="E50" s="1"/>
      <c r="F50" s="1"/>
      <c r="G50" s="1"/>
      <c r="H50" s="61"/>
    </row>
    <row r="51" spans="1:8" x14ac:dyDescent="0.2">
      <c r="A51" s="1"/>
      <c r="B51" s="1"/>
      <c r="C51" s="1"/>
      <c r="D51" s="1"/>
      <c r="E51" s="1"/>
      <c r="F51" s="1"/>
      <c r="G51" s="1"/>
      <c r="H51" s="61"/>
    </row>
    <row r="52" spans="1:8" x14ac:dyDescent="0.2">
      <c r="A52" s="1"/>
      <c r="B52" s="1"/>
      <c r="C52" s="1"/>
      <c r="D52" s="1"/>
      <c r="E52" s="1"/>
      <c r="F52" s="1"/>
      <c r="G52" s="1"/>
      <c r="H52" s="61"/>
    </row>
    <row r="53" spans="1:8" x14ac:dyDescent="0.2">
      <c r="A53" s="1"/>
      <c r="B53" s="1"/>
      <c r="C53" s="1"/>
      <c r="D53" s="1"/>
      <c r="E53" s="1"/>
      <c r="F53" s="1"/>
      <c r="G53" s="1"/>
      <c r="H53" s="61"/>
    </row>
    <row r="54" spans="1:8" x14ac:dyDescent="0.2">
      <c r="A54" s="1"/>
      <c r="B54" s="1"/>
      <c r="C54" s="1"/>
      <c r="D54" s="1"/>
      <c r="E54" s="1"/>
      <c r="F54" s="1"/>
      <c r="G54" s="1"/>
      <c r="H54" s="61"/>
    </row>
    <row r="55" spans="1:8" x14ac:dyDescent="0.2">
      <c r="A55" s="1"/>
      <c r="B55" s="1"/>
      <c r="C55" s="1"/>
      <c r="D55" s="1"/>
      <c r="E55" s="1"/>
      <c r="F55" s="1"/>
      <c r="G55" s="1"/>
      <c r="H55" s="61"/>
    </row>
    <row r="56" spans="1:8" x14ac:dyDescent="0.2">
      <c r="A56" s="1"/>
      <c r="B56" s="1"/>
      <c r="C56" s="1"/>
      <c r="D56" s="1"/>
      <c r="E56" s="1"/>
      <c r="F56" s="1"/>
      <c r="G56" s="1"/>
      <c r="H56" s="61"/>
    </row>
    <row r="57" spans="1:8" x14ac:dyDescent="0.2">
      <c r="A57" s="1"/>
      <c r="B57" s="1"/>
      <c r="C57" s="1"/>
      <c r="D57" s="1"/>
      <c r="E57" s="1"/>
      <c r="F57" s="1"/>
      <c r="G57" s="1"/>
      <c r="H57" s="61"/>
    </row>
    <row r="58" spans="1:8" x14ac:dyDescent="0.2">
      <c r="A58" s="1"/>
      <c r="B58" s="1"/>
      <c r="C58" s="1"/>
      <c r="D58" s="1"/>
      <c r="E58" s="1"/>
      <c r="F58" s="1"/>
      <c r="G58" s="1"/>
      <c r="H58" s="61"/>
    </row>
    <row r="59" spans="1:8" x14ac:dyDescent="0.2">
      <c r="A59" s="1"/>
      <c r="B59" s="1"/>
      <c r="C59" s="1"/>
      <c r="D59" s="1"/>
      <c r="E59" s="1"/>
      <c r="F59" s="1"/>
      <c r="G59" s="1"/>
      <c r="H59" s="61"/>
    </row>
    <row r="60" spans="1:8" x14ac:dyDescent="0.2">
      <c r="A60" s="1"/>
      <c r="B60" s="1"/>
      <c r="C60" s="1"/>
      <c r="D60" s="1"/>
      <c r="E60" s="1"/>
      <c r="F60" s="1"/>
      <c r="G60" s="1"/>
      <c r="H60" s="61"/>
    </row>
    <row r="61" spans="1:8" x14ac:dyDescent="0.2">
      <c r="A61" s="1"/>
      <c r="B61" s="1"/>
      <c r="C61" s="1"/>
      <c r="D61" s="1"/>
      <c r="E61" s="1"/>
      <c r="F61" s="1"/>
      <c r="G61" s="1"/>
      <c r="H61" s="61"/>
    </row>
    <row r="62" spans="1:8" x14ac:dyDescent="0.2">
      <c r="A62" s="1"/>
      <c r="B62" s="1"/>
      <c r="C62" s="1"/>
      <c r="D62" s="1"/>
      <c r="E62" s="1"/>
      <c r="F62" s="1"/>
      <c r="G62" s="1"/>
      <c r="H62" s="61"/>
    </row>
    <row r="63" spans="1:8" x14ac:dyDescent="0.2">
      <c r="A63" s="1"/>
      <c r="B63" s="1"/>
      <c r="C63" s="1"/>
      <c r="D63" s="1"/>
      <c r="E63" s="1"/>
      <c r="F63" s="1"/>
      <c r="G63" s="1"/>
      <c r="H63" s="61"/>
    </row>
    <row r="64" spans="1:8" x14ac:dyDescent="0.2">
      <c r="A64" s="1"/>
      <c r="B64" s="1"/>
      <c r="C64" s="1"/>
      <c r="D64" s="1"/>
      <c r="E64" s="1"/>
      <c r="F64" s="1"/>
      <c r="G64" s="1"/>
      <c r="H64" s="61"/>
    </row>
    <row r="65" spans="1:8" x14ac:dyDescent="0.2">
      <c r="A65" s="1"/>
      <c r="B65" s="1"/>
      <c r="C65" s="1"/>
      <c r="D65" s="1"/>
      <c r="E65" s="1"/>
      <c r="F65" s="1"/>
      <c r="G65" s="1"/>
      <c r="H65" s="61"/>
    </row>
    <row r="66" spans="1:8" x14ac:dyDescent="0.2">
      <c r="A66" s="1"/>
      <c r="B66" s="1"/>
      <c r="C66" s="1"/>
      <c r="D66" s="1"/>
      <c r="E66" s="1"/>
      <c r="F66" s="1"/>
      <c r="G66" s="1"/>
      <c r="H66" s="61"/>
    </row>
    <row r="67" spans="1:8" x14ac:dyDescent="0.2">
      <c r="A67" s="1"/>
      <c r="B67" s="1"/>
      <c r="C67" s="1"/>
      <c r="D67" s="1"/>
      <c r="E67" s="1"/>
      <c r="F67" s="1"/>
      <c r="G67" s="1"/>
      <c r="H67" s="61"/>
    </row>
    <row r="68" spans="1:8" x14ac:dyDescent="0.2">
      <c r="A68" s="1"/>
      <c r="B68" s="1"/>
      <c r="C68" s="1"/>
      <c r="D68" s="1"/>
      <c r="E68" s="1"/>
      <c r="F68" s="1"/>
      <c r="G68" s="1"/>
      <c r="H68" s="61"/>
    </row>
    <row r="69" spans="1:8" x14ac:dyDescent="0.2">
      <c r="A69" s="1"/>
      <c r="B69" s="1"/>
      <c r="C69" s="1"/>
      <c r="D69" s="1"/>
      <c r="E69" s="1"/>
      <c r="F69" s="1"/>
      <c r="G69" s="1"/>
      <c r="H69" s="61"/>
    </row>
    <row r="70" spans="1:8" x14ac:dyDescent="0.2">
      <c r="A70" s="1"/>
      <c r="B70" s="1"/>
      <c r="C70" s="1"/>
      <c r="D70" s="1"/>
      <c r="E70" s="1"/>
      <c r="F70" s="1"/>
      <c r="G70" s="1"/>
      <c r="H70" s="61"/>
    </row>
    <row r="71" spans="1:8" x14ac:dyDescent="0.2">
      <c r="A71" s="1"/>
      <c r="B71" s="1"/>
      <c r="C71" s="1"/>
      <c r="D71" s="1"/>
      <c r="E71" s="1"/>
      <c r="F71" s="1"/>
      <c r="G71" s="1"/>
      <c r="H71" s="61"/>
    </row>
    <row r="72" spans="1:8" x14ac:dyDescent="0.2">
      <c r="A72" s="1"/>
      <c r="B72" s="1"/>
      <c r="C72" s="1"/>
      <c r="D72" s="1"/>
      <c r="E72" s="1"/>
      <c r="F72" s="1"/>
      <c r="G72" s="1"/>
      <c r="H72" s="61"/>
    </row>
    <row r="73" spans="1:8" x14ac:dyDescent="0.2">
      <c r="A73" s="1"/>
      <c r="B73" s="1"/>
      <c r="C73" s="1"/>
      <c r="D73" s="1"/>
      <c r="E73" s="1"/>
      <c r="F73" s="1"/>
      <c r="G73" s="1"/>
      <c r="H73" s="61"/>
    </row>
    <row r="74" spans="1:8" x14ac:dyDescent="0.2">
      <c r="A74" s="1"/>
      <c r="B74" s="1"/>
      <c r="C74" s="1"/>
      <c r="D74" s="1"/>
      <c r="E74" s="1"/>
      <c r="F74" s="1"/>
      <c r="G74" s="1"/>
      <c r="H74" s="61"/>
    </row>
    <row r="75" spans="1:8" x14ac:dyDescent="0.2">
      <c r="A75" s="1"/>
      <c r="B75" s="1"/>
      <c r="C75" s="1"/>
      <c r="D75" s="1"/>
      <c r="E75" s="1"/>
      <c r="F75" s="1"/>
      <c r="G75" s="1"/>
      <c r="H75" s="61"/>
    </row>
    <row r="76" spans="1:8" x14ac:dyDescent="0.2">
      <c r="A76" s="1"/>
      <c r="B76" s="1"/>
      <c r="C76" s="1"/>
      <c r="D76" s="1"/>
      <c r="E76" s="1"/>
      <c r="F76" s="1"/>
      <c r="G76" s="1"/>
      <c r="H76" s="61"/>
    </row>
    <row r="77" spans="1:8" x14ac:dyDescent="0.2">
      <c r="A77" s="1"/>
      <c r="B77" s="1"/>
      <c r="C77" s="1"/>
      <c r="D77" s="1"/>
      <c r="E77" s="1"/>
      <c r="F77" s="1"/>
      <c r="G77" s="1"/>
      <c r="H77" s="61"/>
    </row>
    <row r="78" spans="1:8" x14ac:dyDescent="0.2">
      <c r="A78" s="1"/>
      <c r="B78" s="1"/>
      <c r="C78" s="1"/>
      <c r="D78" s="1"/>
      <c r="E78" s="1"/>
      <c r="F78" s="1"/>
      <c r="G78" s="1"/>
      <c r="H78" s="61"/>
    </row>
    <row r="79" spans="1:8" x14ac:dyDescent="0.2">
      <c r="A79" s="1"/>
      <c r="B79" s="1"/>
      <c r="C79" s="1"/>
      <c r="D79" s="1"/>
      <c r="E79" s="1"/>
      <c r="F79" s="1"/>
      <c r="G79" s="1"/>
      <c r="H79" s="61"/>
    </row>
    <row r="80" spans="1:8" x14ac:dyDescent="0.2">
      <c r="A80" s="1"/>
      <c r="B80" s="1"/>
      <c r="C80" s="1"/>
      <c r="D80" s="1"/>
      <c r="E80" s="1"/>
      <c r="F80" s="1"/>
      <c r="G80" s="1"/>
      <c r="H80" s="61"/>
    </row>
    <row r="81" spans="1:8" x14ac:dyDescent="0.2">
      <c r="A81" s="1"/>
      <c r="B81" s="1"/>
      <c r="C81" s="1"/>
      <c r="D81" s="1"/>
      <c r="E81" s="1"/>
      <c r="F81" s="1"/>
      <c r="G81" s="1"/>
      <c r="H81" s="61"/>
    </row>
    <row r="82" spans="1:8" x14ac:dyDescent="0.2">
      <c r="A82" s="1"/>
      <c r="B82" s="1"/>
      <c r="C82" s="1"/>
      <c r="D82" s="1"/>
      <c r="E82" s="1"/>
      <c r="F82" s="1"/>
      <c r="G82" s="1"/>
      <c r="H82" s="61"/>
    </row>
    <row r="107" spans="1:8" s="64" customFormat="1" x14ac:dyDescent="0.2">
      <c r="A107" s="61"/>
      <c r="B107" s="62"/>
      <c r="C107" s="62"/>
      <c r="D107" s="62"/>
      <c r="E107" s="62"/>
      <c r="F107" s="62"/>
      <c r="G107" s="62"/>
      <c r="H107" s="1"/>
    </row>
    <row r="112" spans="1:8" x14ac:dyDescent="0.2">
      <c r="A112" s="65"/>
      <c r="B112" s="64"/>
      <c r="C112" s="66"/>
      <c r="D112" s="66"/>
      <c r="E112" s="66"/>
      <c r="F112" s="66"/>
      <c r="G112" s="66"/>
      <c r="H112" s="64"/>
    </row>
  </sheetData>
  <mergeCells count="38">
    <mergeCell ref="A2:J2"/>
    <mergeCell ref="A3:J3"/>
    <mergeCell ref="A4:A6"/>
    <mergeCell ref="B4:G6"/>
    <mergeCell ref="H4:J5"/>
    <mergeCell ref="B18:G18"/>
    <mergeCell ref="B7:G7"/>
    <mergeCell ref="B8:G8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24:G24"/>
    <mergeCell ref="B25:G25"/>
    <mergeCell ref="B26:G26"/>
    <mergeCell ref="B27:G27"/>
    <mergeCell ref="B28:G28"/>
    <mergeCell ref="A1:J1"/>
    <mergeCell ref="B36:G36"/>
    <mergeCell ref="B37:G37"/>
    <mergeCell ref="B38:G38"/>
    <mergeCell ref="B30:G30"/>
    <mergeCell ref="B31:G31"/>
    <mergeCell ref="B32:G32"/>
    <mergeCell ref="B33:G33"/>
    <mergeCell ref="B34:G34"/>
    <mergeCell ref="B35:G35"/>
    <mergeCell ref="B29:G29"/>
    <mergeCell ref="B19:G19"/>
    <mergeCell ref="B20:G20"/>
    <mergeCell ref="B21:G21"/>
    <mergeCell ref="B22:G22"/>
    <mergeCell ref="B23:G23"/>
  </mergeCells>
  <pageMargins left="1.1023622047244095" right="1.1023622047244095" top="0.74803149606299213" bottom="0.74803149606299213" header="0.31496062992125984" footer="0.31496062992125984"/>
  <pageSetup paperSize="9" scale="53" firstPageNumber="64" orientation="portrait" useFirstPageNumber="1" r:id="rId1"/>
  <headerFooter>
    <oddHeader xml:space="preserve">&amp;C&amp;P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view="pageBreakPreview" zoomScale="130" zoomScaleNormal="100" zoomScaleSheetLayoutView="130" workbookViewId="0">
      <selection activeCell="R7" sqref="R7"/>
    </sheetView>
  </sheetViews>
  <sheetFormatPr defaultRowHeight="15" x14ac:dyDescent="0.25"/>
  <cols>
    <col min="1" max="1" width="8.85546875" style="116" customWidth="1"/>
    <col min="2" max="2" width="8.7109375" style="117" customWidth="1"/>
    <col min="3" max="3" width="5.140625" style="117" customWidth="1"/>
    <col min="4" max="5" width="8.7109375" style="117" customWidth="1"/>
    <col min="6" max="6" width="2.85546875" style="117" customWidth="1"/>
    <col min="7" max="7" width="7.140625" style="117" customWidth="1"/>
    <col min="8" max="8" width="4" style="117" customWidth="1"/>
    <col min="9" max="9" width="10.42578125" style="117" customWidth="1"/>
    <col min="10" max="10" width="3.140625" style="117" hidden="1" customWidth="1"/>
    <col min="11" max="11" width="16.5703125" style="117" customWidth="1"/>
    <col min="12" max="12" width="17.42578125" style="97" customWidth="1"/>
    <col min="13" max="13" width="18.5703125" style="97" customWidth="1"/>
    <col min="14" max="16384" width="9.140625" style="97"/>
  </cols>
  <sheetData>
    <row r="1" spans="1:13" s="1" customFormat="1" ht="101.25" customHeight="1" x14ac:dyDescent="0.2">
      <c r="A1" s="144" t="s">
        <v>1136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</row>
    <row r="2" spans="1:13" ht="45.75" customHeight="1" x14ac:dyDescent="0.2">
      <c r="A2" s="204" t="s">
        <v>1137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</row>
    <row r="3" spans="1:13" ht="15.75" x14ac:dyDescent="0.25">
      <c r="A3" s="98"/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3" ht="15.75" x14ac:dyDescent="0.25">
      <c r="A4" s="98"/>
      <c r="B4" s="95"/>
      <c r="C4" s="95"/>
      <c r="D4" s="95"/>
      <c r="E4" s="95"/>
      <c r="F4" s="95"/>
      <c r="G4" s="95"/>
      <c r="H4" s="95"/>
      <c r="I4" s="95"/>
      <c r="J4" s="95"/>
      <c r="K4" s="98"/>
      <c r="M4" s="134" t="s">
        <v>218</v>
      </c>
    </row>
    <row r="5" spans="1:13" s="99" customFormat="1" ht="12" x14ac:dyDescent="0.2">
      <c r="A5" s="205" t="s">
        <v>1116</v>
      </c>
      <c r="B5" s="205" t="s">
        <v>1117</v>
      </c>
      <c r="C5" s="205"/>
      <c r="D5" s="205"/>
      <c r="E5" s="205"/>
      <c r="F5" s="205"/>
      <c r="G5" s="205"/>
      <c r="H5" s="205"/>
      <c r="I5" s="205"/>
      <c r="J5" s="205"/>
      <c r="K5" s="206" t="s">
        <v>219</v>
      </c>
      <c r="L5" s="206"/>
      <c r="M5" s="206"/>
    </row>
    <row r="6" spans="1:13" s="99" customFormat="1" ht="12" x14ac:dyDescent="0.2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6"/>
      <c r="L6" s="206"/>
      <c r="M6" s="206"/>
    </row>
    <row r="7" spans="1:13" s="99" customFormat="1" ht="24.75" customHeight="1" x14ac:dyDescent="0.2">
      <c r="A7" s="205"/>
      <c r="B7" s="205"/>
      <c r="C7" s="205"/>
      <c r="D7" s="205"/>
      <c r="E7" s="205"/>
      <c r="F7" s="205"/>
      <c r="G7" s="205"/>
      <c r="H7" s="205"/>
      <c r="I7" s="205"/>
      <c r="J7" s="205"/>
      <c r="K7" s="130" t="s">
        <v>220</v>
      </c>
      <c r="L7" s="130" t="s">
        <v>253</v>
      </c>
      <c r="M7" s="130" t="s">
        <v>1138</v>
      </c>
    </row>
    <row r="8" spans="1:13" ht="36" customHeight="1" x14ac:dyDescent="0.2">
      <c r="A8" s="100">
        <v>1</v>
      </c>
      <c r="B8" s="207" t="s">
        <v>1118</v>
      </c>
      <c r="C8" s="207"/>
      <c r="D8" s="207"/>
      <c r="E8" s="207"/>
      <c r="F8" s="207"/>
      <c r="G8" s="207"/>
      <c r="H8" s="207"/>
      <c r="I8" s="207"/>
      <c r="J8" s="207"/>
      <c r="K8" s="101">
        <f>K9+K16</f>
        <v>10000000</v>
      </c>
      <c r="L8" s="101">
        <f>L9+L16</f>
        <v>0</v>
      </c>
      <c r="M8" s="101">
        <f>M9+M16</f>
        <v>0</v>
      </c>
    </row>
    <row r="9" spans="1:13" s="103" customFormat="1" ht="38.25" customHeight="1" x14ac:dyDescent="0.2">
      <c r="A9" s="102" t="s">
        <v>1119</v>
      </c>
      <c r="B9" s="208" t="s">
        <v>1120</v>
      </c>
      <c r="C9" s="208"/>
      <c r="D9" s="208"/>
      <c r="E9" s="208"/>
      <c r="F9" s="208"/>
      <c r="G9" s="208"/>
      <c r="H9" s="208"/>
      <c r="I9" s="208"/>
      <c r="J9" s="208"/>
      <c r="K9" s="101">
        <f>K10+K14</f>
        <v>21500000</v>
      </c>
      <c r="L9" s="101">
        <f>L10+L14</f>
        <v>13141100</v>
      </c>
      <c r="M9" s="101">
        <f>M10+M14</f>
        <v>50600000</v>
      </c>
    </row>
    <row r="10" spans="1:13" s="103" customFormat="1" ht="28.5" customHeight="1" x14ac:dyDescent="0.2">
      <c r="A10" s="104" t="s">
        <v>1121</v>
      </c>
      <c r="B10" s="208" t="s">
        <v>1122</v>
      </c>
      <c r="C10" s="208"/>
      <c r="D10" s="208"/>
      <c r="E10" s="208"/>
      <c r="F10" s="208"/>
      <c r="G10" s="208"/>
      <c r="H10" s="208"/>
      <c r="I10" s="208"/>
      <c r="J10" s="208"/>
      <c r="K10" s="105">
        <f>K11+K12</f>
        <v>21500000</v>
      </c>
      <c r="L10" s="105">
        <f t="shared" ref="L10" si="0">L11+L12</f>
        <v>13141100</v>
      </c>
      <c r="M10" s="105">
        <f>M11+M12+M13</f>
        <v>72100000</v>
      </c>
    </row>
    <row r="11" spans="1:13" ht="28.5" customHeight="1" x14ac:dyDescent="0.2">
      <c r="A11" s="106"/>
      <c r="B11" s="201" t="s">
        <v>1123</v>
      </c>
      <c r="C11" s="202"/>
      <c r="D11" s="202"/>
      <c r="E11" s="202"/>
      <c r="F11" s="202"/>
      <c r="G11" s="202"/>
      <c r="H11" s="202"/>
      <c r="I11" s="203"/>
      <c r="J11" s="107"/>
      <c r="K11" s="108">
        <f>11500000+10000000</f>
        <v>21500000</v>
      </c>
      <c r="L11" s="108"/>
      <c r="M11" s="108"/>
    </row>
    <row r="12" spans="1:13" ht="28.5" customHeight="1" x14ac:dyDescent="0.2">
      <c r="A12" s="106"/>
      <c r="B12" s="201" t="s">
        <v>1124</v>
      </c>
      <c r="C12" s="202"/>
      <c r="D12" s="202"/>
      <c r="E12" s="202"/>
      <c r="F12" s="202"/>
      <c r="G12" s="202"/>
      <c r="H12" s="202"/>
      <c r="I12" s="203"/>
      <c r="J12" s="107"/>
      <c r="K12" s="108"/>
      <c r="L12" s="108">
        <v>13141100</v>
      </c>
      <c r="M12" s="108"/>
    </row>
    <row r="13" spans="1:13" ht="28.5" customHeight="1" x14ac:dyDescent="0.2">
      <c r="A13" s="106"/>
      <c r="B13" s="201" t="s">
        <v>1139</v>
      </c>
      <c r="C13" s="202"/>
      <c r="D13" s="202"/>
      <c r="E13" s="202"/>
      <c r="F13" s="202"/>
      <c r="G13" s="202"/>
      <c r="H13" s="202"/>
      <c r="I13" s="203"/>
      <c r="J13" s="107"/>
      <c r="K13" s="108"/>
      <c r="L13" s="108"/>
      <c r="M13" s="108">
        <f>50600000+21500000</f>
        <v>72100000</v>
      </c>
    </row>
    <row r="14" spans="1:13" s="103" customFormat="1" ht="35.25" customHeight="1" x14ac:dyDescent="0.2">
      <c r="A14" s="109" t="s">
        <v>1125</v>
      </c>
      <c r="B14" s="208" t="s">
        <v>1126</v>
      </c>
      <c r="C14" s="208"/>
      <c r="D14" s="208"/>
      <c r="E14" s="208"/>
      <c r="F14" s="208"/>
      <c r="G14" s="208"/>
      <c r="H14" s="208"/>
      <c r="I14" s="208"/>
      <c r="J14" s="208"/>
      <c r="K14" s="105">
        <f>K15</f>
        <v>0</v>
      </c>
      <c r="L14" s="105">
        <f t="shared" ref="L14:M14" si="1">L15</f>
        <v>0</v>
      </c>
      <c r="M14" s="105">
        <f t="shared" si="1"/>
        <v>-21500000</v>
      </c>
    </row>
    <row r="15" spans="1:13" ht="29.25" customHeight="1" x14ac:dyDescent="0.2">
      <c r="A15" s="129"/>
      <c r="B15" s="201" t="s">
        <v>1140</v>
      </c>
      <c r="C15" s="202"/>
      <c r="D15" s="202"/>
      <c r="E15" s="202"/>
      <c r="F15" s="202"/>
      <c r="G15" s="202"/>
      <c r="H15" s="202"/>
      <c r="I15" s="203"/>
      <c r="J15" s="107"/>
      <c r="K15" s="108">
        <v>0</v>
      </c>
      <c r="L15" s="108">
        <v>0</v>
      </c>
      <c r="M15" s="108">
        <v>-21500000</v>
      </c>
    </row>
    <row r="16" spans="1:13" s="103" customFormat="1" ht="78.75" customHeight="1" x14ac:dyDescent="0.25">
      <c r="A16" s="100" t="s">
        <v>1127</v>
      </c>
      <c r="B16" s="211" t="s">
        <v>1128</v>
      </c>
      <c r="C16" s="212"/>
      <c r="D16" s="212"/>
      <c r="E16" s="212"/>
      <c r="F16" s="212"/>
      <c r="G16" s="212"/>
      <c r="H16" s="212"/>
      <c r="I16" s="212"/>
      <c r="J16" s="110"/>
      <c r="K16" s="101">
        <f>K17+K21</f>
        <v>-11500000</v>
      </c>
      <c r="L16" s="101">
        <f t="shared" ref="L16:M16" si="2">L17+L21</f>
        <v>-13141100</v>
      </c>
      <c r="M16" s="101">
        <f t="shared" si="2"/>
        <v>-50600000</v>
      </c>
    </row>
    <row r="17" spans="1:13" ht="36" customHeight="1" x14ac:dyDescent="0.25">
      <c r="A17" s="100" t="s">
        <v>1129</v>
      </c>
      <c r="B17" s="212" t="s">
        <v>1122</v>
      </c>
      <c r="C17" s="212"/>
      <c r="D17" s="212"/>
      <c r="E17" s="212"/>
      <c r="F17" s="212"/>
      <c r="G17" s="212"/>
      <c r="H17" s="212"/>
      <c r="I17" s="212"/>
      <c r="J17" s="110"/>
      <c r="K17" s="105">
        <f>K18+K19+K20</f>
        <v>0</v>
      </c>
      <c r="L17" s="105">
        <f t="shared" ref="L17:M17" si="3">L18+L19+L20</f>
        <v>0</v>
      </c>
      <c r="M17" s="105">
        <f t="shared" si="3"/>
        <v>0</v>
      </c>
    </row>
    <row r="18" spans="1:13" ht="36" customHeight="1" x14ac:dyDescent="0.25">
      <c r="A18" s="111"/>
      <c r="B18" s="213" t="s">
        <v>1130</v>
      </c>
      <c r="C18" s="214"/>
      <c r="D18" s="214"/>
      <c r="E18" s="214"/>
      <c r="F18" s="214"/>
      <c r="G18" s="214"/>
      <c r="H18" s="214"/>
      <c r="I18" s="215"/>
      <c r="J18" s="112"/>
      <c r="K18" s="108">
        <v>0</v>
      </c>
      <c r="L18" s="113">
        <v>0</v>
      </c>
      <c r="M18" s="113">
        <v>0</v>
      </c>
    </row>
    <row r="19" spans="1:13" ht="36" customHeight="1" x14ac:dyDescent="0.25">
      <c r="A19" s="111"/>
      <c r="B19" s="216" t="s">
        <v>1131</v>
      </c>
      <c r="C19" s="217"/>
      <c r="D19" s="217"/>
      <c r="E19" s="217"/>
      <c r="F19" s="217"/>
      <c r="G19" s="217"/>
      <c r="H19" s="217"/>
      <c r="I19" s="218"/>
      <c r="J19" s="112"/>
      <c r="K19" s="108">
        <v>0</v>
      </c>
      <c r="L19" s="113">
        <v>0</v>
      </c>
      <c r="M19" s="113">
        <v>0</v>
      </c>
    </row>
    <row r="20" spans="1:13" ht="45" customHeight="1" x14ac:dyDescent="0.25">
      <c r="A20" s="111"/>
      <c r="B20" s="213" t="s">
        <v>1141</v>
      </c>
      <c r="C20" s="214"/>
      <c r="D20" s="214"/>
      <c r="E20" s="214"/>
      <c r="F20" s="214"/>
      <c r="G20" s="214"/>
      <c r="H20" s="214"/>
      <c r="I20" s="215"/>
      <c r="J20" s="112"/>
      <c r="K20" s="108">
        <v>0</v>
      </c>
      <c r="L20" s="113">
        <v>0</v>
      </c>
      <c r="M20" s="113">
        <v>0</v>
      </c>
    </row>
    <row r="21" spans="1:13" ht="38.25" customHeight="1" x14ac:dyDescent="0.25">
      <c r="A21" s="100" t="s">
        <v>1132</v>
      </c>
      <c r="B21" s="212" t="s">
        <v>1133</v>
      </c>
      <c r="C21" s="212"/>
      <c r="D21" s="212"/>
      <c r="E21" s="212"/>
      <c r="F21" s="212"/>
      <c r="G21" s="212"/>
      <c r="H21" s="212"/>
      <c r="I21" s="212"/>
      <c r="J21" s="110"/>
      <c r="K21" s="131">
        <v>-11500000</v>
      </c>
      <c r="L21" s="131">
        <v>-13141100</v>
      </c>
      <c r="M21" s="131">
        <f>M22+M23+M24</f>
        <v>-50600000</v>
      </c>
    </row>
    <row r="22" spans="1:13" ht="38.25" customHeight="1" x14ac:dyDescent="0.25">
      <c r="A22" s="100"/>
      <c r="B22" s="213" t="s">
        <v>1130</v>
      </c>
      <c r="C22" s="217"/>
      <c r="D22" s="217"/>
      <c r="E22" s="217"/>
      <c r="F22" s="217"/>
      <c r="G22" s="217"/>
      <c r="H22" s="217"/>
      <c r="I22" s="218"/>
      <c r="J22" s="110"/>
      <c r="K22" s="108">
        <v>0</v>
      </c>
      <c r="L22" s="108">
        <v>0</v>
      </c>
      <c r="M22" s="108">
        <v>0</v>
      </c>
    </row>
    <row r="23" spans="1:13" ht="38.25" customHeight="1" x14ac:dyDescent="0.25">
      <c r="A23" s="100"/>
      <c r="B23" s="213" t="s">
        <v>1142</v>
      </c>
      <c r="C23" s="217"/>
      <c r="D23" s="217"/>
      <c r="E23" s="217"/>
      <c r="F23" s="217"/>
      <c r="G23" s="217"/>
      <c r="H23" s="217"/>
      <c r="I23" s="218"/>
      <c r="J23" s="110"/>
      <c r="K23" s="108">
        <v>0</v>
      </c>
      <c r="L23" s="108">
        <v>0</v>
      </c>
      <c r="M23" s="132">
        <v>-50600000</v>
      </c>
    </row>
    <row r="24" spans="1:13" ht="38.25" customHeight="1" x14ac:dyDescent="0.25">
      <c r="A24" s="111"/>
      <c r="B24" s="216" t="s">
        <v>1131</v>
      </c>
      <c r="C24" s="217"/>
      <c r="D24" s="217"/>
      <c r="E24" s="217"/>
      <c r="F24" s="217"/>
      <c r="G24" s="217"/>
      <c r="H24" s="217"/>
      <c r="I24" s="218"/>
      <c r="J24" s="112"/>
      <c r="K24" s="114" t="s">
        <v>1143</v>
      </c>
      <c r="L24" s="114" t="s">
        <v>1144</v>
      </c>
      <c r="M24" s="133">
        <v>0</v>
      </c>
    </row>
    <row r="25" spans="1:13" ht="59.25" hidden="1" customHeight="1" x14ac:dyDescent="0.2">
      <c r="A25" s="109" t="s">
        <v>1134</v>
      </c>
      <c r="B25" s="209" t="s">
        <v>1135</v>
      </c>
      <c r="C25" s="210"/>
      <c r="D25" s="210"/>
      <c r="E25" s="210"/>
      <c r="F25" s="210"/>
      <c r="G25" s="210"/>
      <c r="H25" s="210"/>
      <c r="I25" s="210"/>
      <c r="J25" s="115"/>
      <c r="K25" s="105">
        <v>67964500</v>
      </c>
      <c r="L25" s="101">
        <v>0</v>
      </c>
      <c r="M25" s="101">
        <v>0</v>
      </c>
    </row>
    <row r="26" spans="1:13" s="117" customFormat="1" x14ac:dyDescent="0.25">
      <c r="A26" s="116"/>
    </row>
  </sheetData>
  <mergeCells count="23">
    <mergeCell ref="B25:I25"/>
    <mergeCell ref="B14:J14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13:I13"/>
    <mergeCell ref="A1:M1"/>
    <mergeCell ref="A2:M2"/>
    <mergeCell ref="A5:A7"/>
    <mergeCell ref="B5:J7"/>
    <mergeCell ref="K5:M6"/>
    <mergeCell ref="B8:J8"/>
    <mergeCell ref="B9:J9"/>
    <mergeCell ref="B10:J10"/>
    <mergeCell ref="B11:I11"/>
    <mergeCell ref="B12:I12"/>
  </mergeCells>
  <pageMargins left="1.1023622047244095" right="1.1023622047244095" top="0.74803149606299213" bottom="0.74803149606299213" header="0.31496062992125984" footer="0.31496062992125984"/>
  <pageSetup paperSize="9" scale="64" firstPageNumber="65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'Приложение 1'!Область_печати</vt:lpstr>
      <vt:lpstr>'Приложение 2'!Область_печати</vt:lpstr>
      <vt:lpstr>'Приложение 3'!Область_печати</vt:lpstr>
      <vt:lpstr>'Приложение 4'!Область_печати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2022-11-09T12:30:17Z</dcterms:modified>
</cp:coreProperties>
</file>